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arthquake_Work\Earthquake_Map_2024\"/>
    </mc:Choice>
  </mc:AlternateContent>
  <bookViews>
    <workbookView xWindow="0" yWindow="0" windowWidth="28800" windowHeight="11835" activeTab="2"/>
  </bookViews>
  <sheets>
    <sheet name="Information" sheetId="1" r:id="rId1"/>
    <sheet name="Change Log" sheetId="4" r:id="rId2"/>
    <sheet name="Event List" sheetId="2" r:id="rId3"/>
    <sheet name="Human-Induced" sheetId="5" r:id="rId4"/>
    <sheet name="For Map" sheetId="6" r:id="rId5"/>
    <sheet name="Definitions" sheetId="3" r:id="rId6"/>
  </sheets>
  <definedNames>
    <definedName name="_xlnm.Print_Area" localSheetId="4">'For Map'!$A$1:$P$121</definedName>
    <definedName name="_xlnm.Print_Titles" localSheetId="4">'For Map'!$1:$1</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2" i="6" l="1"/>
  <c r="O112" i="6"/>
  <c r="N112" i="6"/>
  <c r="H112" i="2"/>
  <c r="G112" i="2"/>
  <c r="F112" i="2"/>
  <c r="E112" i="2"/>
  <c r="D112" i="2"/>
  <c r="C112" i="2"/>
  <c r="P110" i="6" l="1"/>
  <c r="B111" i="6" l="1"/>
  <c r="P111" i="6" l="1"/>
  <c r="O111" i="6"/>
  <c r="N111" i="6"/>
  <c r="M111" i="6"/>
  <c r="L111" i="6"/>
  <c r="K111" i="6"/>
  <c r="J111" i="6"/>
  <c r="C111" i="6"/>
  <c r="H111" i="2" l="1"/>
  <c r="I111" i="6" s="1"/>
  <c r="G111" i="2"/>
  <c r="H111" i="6" s="1"/>
  <c r="F111" i="2"/>
  <c r="G111" i="6" s="1"/>
  <c r="E111" i="2"/>
  <c r="F111" i="6" s="1"/>
  <c r="D111" i="2"/>
  <c r="E111" i="6" s="1"/>
  <c r="C111" i="2"/>
  <c r="D111" i="6" s="1"/>
  <c r="O110" i="6" l="1"/>
  <c r="N110" i="6"/>
  <c r="M110" i="6"/>
  <c r="L110" i="6"/>
  <c r="K110" i="6"/>
  <c r="J110" i="6"/>
  <c r="I110" i="6"/>
  <c r="H110" i="6"/>
  <c r="G110" i="6"/>
  <c r="F110" i="6"/>
  <c r="E110" i="6"/>
  <c r="D110" i="6"/>
  <c r="C110" i="6"/>
  <c r="B110" i="6"/>
  <c r="H110" i="2"/>
  <c r="G110" i="2"/>
  <c r="F110" i="2"/>
  <c r="E110" i="2"/>
  <c r="D110" i="2"/>
  <c r="C110" i="2"/>
  <c r="I109" i="6" l="1"/>
  <c r="H109" i="6"/>
  <c r="G109" i="6"/>
  <c r="F109" i="6"/>
  <c r="E109" i="6"/>
  <c r="D109" i="6"/>
  <c r="I108" i="6"/>
  <c r="H108" i="6"/>
  <c r="G108" i="6"/>
  <c r="F108" i="6"/>
  <c r="E108" i="6"/>
  <c r="D108" i="6"/>
  <c r="I107" i="6"/>
  <c r="H107" i="6"/>
  <c r="G107" i="6"/>
  <c r="F107" i="6"/>
  <c r="E107" i="6"/>
  <c r="D107" i="6"/>
  <c r="I106" i="6"/>
  <c r="H106" i="6"/>
  <c r="G106" i="6"/>
  <c r="F106" i="6"/>
  <c r="E106" i="6"/>
  <c r="D106" i="6"/>
  <c r="I105" i="6"/>
  <c r="H105" i="6"/>
  <c r="G105" i="6"/>
  <c r="F105" i="6"/>
  <c r="E105" i="6"/>
  <c r="D105" i="6"/>
  <c r="I104" i="6"/>
  <c r="H104" i="6"/>
  <c r="G104" i="6"/>
  <c r="F104" i="6"/>
  <c r="E104" i="6"/>
  <c r="D104" i="6"/>
  <c r="I103" i="6"/>
  <c r="H103" i="6"/>
  <c r="G103" i="6"/>
  <c r="F103" i="6"/>
  <c r="E103" i="6"/>
  <c r="D103" i="6"/>
  <c r="I102" i="6"/>
  <c r="H102" i="6"/>
  <c r="G102" i="6"/>
  <c r="F102" i="6"/>
  <c r="E102" i="6"/>
  <c r="D102" i="6"/>
  <c r="I101" i="6"/>
  <c r="H101" i="6"/>
  <c r="G101" i="6"/>
  <c r="F101" i="6"/>
  <c r="E101" i="6"/>
  <c r="D101" i="6"/>
  <c r="I100" i="6"/>
  <c r="H100" i="6"/>
  <c r="G100" i="6"/>
  <c r="F100" i="6"/>
  <c r="E100" i="6"/>
  <c r="D100" i="6"/>
  <c r="I99" i="6"/>
  <c r="H99" i="6"/>
  <c r="G99" i="6"/>
  <c r="F99" i="6"/>
  <c r="E99" i="6"/>
  <c r="D99" i="6"/>
  <c r="I98" i="6"/>
  <c r="H98" i="6"/>
  <c r="G98" i="6"/>
  <c r="F98" i="6"/>
  <c r="E98" i="6"/>
  <c r="D98" i="6"/>
  <c r="I97" i="6"/>
  <c r="H97" i="6"/>
  <c r="G97" i="6"/>
  <c r="F97" i="6"/>
  <c r="E97" i="6"/>
  <c r="D97" i="6"/>
  <c r="I96" i="6"/>
  <c r="H96" i="6"/>
  <c r="G96" i="6"/>
  <c r="F96" i="6"/>
  <c r="E96" i="6"/>
  <c r="D96" i="6"/>
  <c r="I95" i="6"/>
  <c r="H95" i="6"/>
  <c r="G95" i="6"/>
  <c r="F95" i="6"/>
  <c r="E95" i="6"/>
  <c r="D95" i="6"/>
  <c r="I94" i="6"/>
  <c r="H94" i="6"/>
  <c r="G94" i="6"/>
  <c r="F94" i="6"/>
  <c r="E94" i="6"/>
  <c r="D94" i="6"/>
  <c r="I93" i="6"/>
  <c r="H93" i="6"/>
  <c r="G93" i="6"/>
  <c r="F93" i="6"/>
  <c r="E93" i="6"/>
  <c r="D93" i="6"/>
  <c r="I92" i="6"/>
  <c r="H92" i="6"/>
  <c r="G92" i="6"/>
  <c r="F92" i="6"/>
  <c r="E92" i="6"/>
  <c r="D92" i="6"/>
  <c r="I91" i="6"/>
  <c r="H91" i="6"/>
  <c r="G91" i="6"/>
  <c r="F91" i="6"/>
  <c r="E91" i="6"/>
  <c r="D91" i="6"/>
  <c r="I90" i="6"/>
  <c r="H90" i="6"/>
  <c r="G90" i="6"/>
  <c r="F90" i="6"/>
  <c r="E90" i="6"/>
  <c r="D90" i="6"/>
  <c r="I89" i="6"/>
  <c r="H89" i="6"/>
  <c r="G89" i="6"/>
  <c r="F89" i="6"/>
  <c r="E89" i="6"/>
  <c r="D89" i="6"/>
  <c r="I88" i="6"/>
  <c r="H88" i="6"/>
  <c r="G88" i="6"/>
  <c r="F88" i="6"/>
  <c r="E88" i="6"/>
  <c r="D88" i="6"/>
  <c r="I87" i="6"/>
  <c r="H87" i="6"/>
  <c r="G87" i="6"/>
  <c r="F87" i="6"/>
  <c r="E87" i="6"/>
  <c r="D87" i="6"/>
  <c r="I86" i="6"/>
  <c r="H86" i="6"/>
  <c r="G86" i="6"/>
  <c r="F86" i="6"/>
  <c r="E86" i="6"/>
  <c r="D86" i="6"/>
  <c r="I85" i="6"/>
  <c r="H85" i="6"/>
  <c r="G85" i="6"/>
  <c r="F85" i="6"/>
  <c r="E85" i="6"/>
  <c r="D85" i="6"/>
  <c r="I84" i="6"/>
  <c r="H84" i="6"/>
  <c r="G84" i="6"/>
  <c r="F84" i="6"/>
  <c r="E84" i="6"/>
  <c r="D84" i="6"/>
  <c r="I83" i="6"/>
  <c r="H83" i="6"/>
  <c r="G83" i="6"/>
  <c r="F83" i="6"/>
  <c r="E83" i="6"/>
  <c r="D83" i="6"/>
  <c r="I82" i="6"/>
  <c r="H82" i="6"/>
  <c r="G82" i="6"/>
  <c r="F82" i="6"/>
  <c r="E82" i="6"/>
  <c r="D82" i="6"/>
  <c r="I81" i="6"/>
  <c r="H81" i="6"/>
  <c r="G81" i="6"/>
  <c r="F81" i="6"/>
  <c r="E81" i="6"/>
  <c r="D81" i="6"/>
  <c r="I80" i="6"/>
  <c r="H80" i="6"/>
  <c r="G80" i="6"/>
  <c r="F80" i="6"/>
  <c r="E80" i="6"/>
  <c r="D80" i="6"/>
  <c r="I79" i="6"/>
  <c r="H79" i="6"/>
  <c r="G79" i="6"/>
  <c r="F79" i="6"/>
  <c r="E79" i="6"/>
  <c r="D79" i="6"/>
  <c r="I78" i="6"/>
  <c r="H78" i="6"/>
  <c r="G78" i="6"/>
  <c r="F78" i="6"/>
  <c r="E78" i="6"/>
  <c r="D78" i="6"/>
  <c r="I77" i="6"/>
  <c r="H77" i="6"/>
  <c r="G77" i="6"/>
  <c r="F77" i="6"/>
  <c r="E77" i="6"/>
  <c r="D77" i="6"/>
  <c r="I76" i="6"/>
  <c r="H76" i="6"/>
  <c r="G76" i="6"/>
  <c r="F76" i="6"/>
  <c r="E76" i="6"/>
  <c r="D76" i="6"/>
  <c r="I75" i="6"/>
  <c r="H75" i="6"/>
  <c r="G75" i="6"/>
  <c r="F75" i="6"/>
  <c r="E75" i="6"/>
  <c r="D75" i="6"/>
  <c r="I74" i="6"/>
  <c r="H74" i="6"/>
  <c r="G74" i="6"/>
  <c r="F74" i="6"/>
  <c r="E74" i="6"/>
  <c r="D74" i="6"/>
  <c r="I73" i="6"/>
  <c r="H73" i="6"/>
  <c r="G73" i="6"/>
  <c r="F73" i="6"/>
  <c r="E73" i="6"/>
  <c r="D73" i="6"/>
  <c r="I72" i="6"/>
  <c r="H72" i="6"/>
  <c r="G72" i="6"/>
  <c r="F72" i="6"/>
  <c r="E72" i="6"/>
  <c r="D72" i="6"/>
  <c r="B71" i="6"/>
  <c r="B70" i="6"/>
  <c r="B69" i="6"/>
  <c r="B68" i="6"/>
  <c r="B67" i="6"/>
  <c r="B66" i="6"/>
  <c r="B65" i="6"/>
  <c r="B64" i="6"/>
  <c r="B63" i="6"/>
  <c r="B62" i="6"/>
  <c r="B61" i="6"/>
  <c r="B60" i="6"/>
  <c r="B59" i="6"/>
  <c r="B58" i="6"/>
  <c r="I57" i="6"/>
  <c r="H57" i="6"/>
  <c r="G57" i="6"/>
  <c r="F57" i="6"/>
  <c r="E57" i="6"/>
  <c r="D57" i="6"/>
  <c r="I56" i="6"/>
  <c r="H56" i="6"/>
  <c r="G56" i="6"/>
  <c r="F56" i="6"/>
  <c r="E56" i="6"/>
  <c r="D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I24" i="6"/>
  <c r="H24" i="6"/>
  <c r="G24" i="6"/>
  <c r="F24" i="6"/>
  <c r="E24" i="6"/>
  <c r="D24" i="6"/>
  <c r="B23" i="6"/>
  <c r="I22" i="6"/>
  <c r="H22" i="6"/>
  <c r="G22" i="6"/>
  <c r="F22" i="6"/>
  <c r="E22" i="6"/>
  <c r="D22" i="6"/>
  <c r="I21" i="6"/>
  <c r="H21" i="6"/>
  <c r="G21" i="6"/>
  <c r="F21" i="6"/>
  <c r="E21" i="6"/>
  <c r="D21" i="6"/>
  <c r="B20" i="6"/>
  <c r="B19" i="6"/>
  <c r="B18" i="6"/>
  <c r="B17" i="6"/>
  <c r="I16" i="6"/>
  <c r="H16" i="6"/>
  <c r="G16" i="6"/>
  <c r="F16" i="6"/>
  <c r="E16" i="6"/>
  <c r="D16" i="6"/>
  <c r="B15" i="6"/>
  <c r="B14" i="6"/>
  <c r="B13" i="6"/>
  <c r="B12" i="6"/>
  <c r="B11" i="6"/>
  <c r="B10" i="6"/>
  <c r="B9" i="6"/>
  <c r="B8" i="6"/>
  <c r="B7" i="6"/>
  <c r="B6" i="6"/>
  <c r="B5" i="6"/>
  <c r="B4" i="6"/>
  <c r="B3" i="6"/>
  <c r="B2" i="6"/>
  <c r="H3" i="5" l="1"/>
  <c r="G3" i="5"/>
  <c r="F3" i="5"/>
  <c r="E3" i="5"/>
  <c r="D3" i="5"/>
  <c r="C3" i="5"/>
  <c r="H2" i="5"/>
  <c r="G2" i="5"/>
  <c r="F2" i="5"/>
  <c r="E2" i="5"/>
  <c r="D2" i="5"/>
  <c r="C2" i="5"/>
  <c r="B71" i="2"/>
  <c r="B70" i="2"/>
  <c r="B69" i="2"/>
  <c r="B68" i="2"/>
  <c r="B67" i="2"/>
  <c r="B66" i="2"/>
  <c r="B65" i="2"/>
  <c r="B64" i="2"/>
  <c r="B63" i="2"/>
  <c r="B62" i="2"/>
  <c r="B61" i="2"/>
  <c r="B60" i="2"/>
  <c r="B59" i="2"/>
  <c r="B58"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3" i="2"/>
  <c r="B20" i="2"/>
  <c r="B19" i="2"/>
  <c r="B18" i="2"/>
  <c r="B17" i="2"/>
  <c r="B15" i="2"/>
  <c r="B14" i="2"/>
  <c r="B13" i="2"/>
  <c r="B12" i="2"/>
  <c r="B11" i="2"/>
  <c r="B10" i="2"/>
  <c r="B9" i="2"/>
  <c r="B8" i="2"/>
  <c r="B7" i="2"/>
  <c r="B6" i="2"/>
  <c r="B5" i="2"/>
  <c r="B4" i="2"/>
  <c r="B3" i="2"/>
  <c r="B2" i="2"/>
  <c r="H16" i="2" l="1"/>
  <c r="G16" i="2"/>
  <c r="F16" i="2"/>
  <c r="E16" i="2"/>
  <c r="D16" i="2"/>
  <c r="C16" i="2"/>
  <c r="H21" i="2"/>
  <c r="G21" i="2"/>
  <c r="F21" i="2"/>
  <c r="E21" i="2"/>
  <c r="D21" i="2"/>
  <c r="C21" i="2"/>
  <c r="H22" i="2"/>
  <c r="G22" i="2"/>
  <c r="F22" i="2"/>
  <c r="E22" i="2"/>
  <c r="D22" i="2"/>
  <c r="C22" i="2"/>
  <c r="H24" i="2"/>
  <c r="G24" i="2"/>
  <c r="F24" i="2"/>
  <c r="E24" i="2"/>
  <c r="D24" i="2"/>
  <c r="C24" i="2"/>
  <c r="H56" i="2"/>
  <c r="G56" i="2"/>
  <c r="F56" i="2"/>
  <c r="E56" i="2"/>
  <c r="D56" i="2"/>
  <c r="C56" i="2"/>
  <c r="H57" i="2"/>
  <c r="G57" i="2"/>
  <c r="F57" i="2"/>
  <c r="E57" i="2"/>
  <c r="D57" i="2"/>
  <c r="C57" i="2"/>
  <c r="H72" i="2"/>
  <c r="G72" i="2"/>
  <c r="F72" i="2"/>
  <c r="E72" i="2"/>
  <c r="D72" i="2"/>
  <c r="C72" i="2"/>
  <c r="H73" i="2"/>
  <c r="G73" i="2"/>
  <c r="F73" i="2"/>
  <c r="E73" i="2"/>
  <c r="D73" i="2"/>
  <c r="C73" i="2"/>
  <c r="H74" i="2"/>
  <c r="G74" i="2"/>
  <c r="F74" i="2"/>
  <c r="E74" i="2"/>
  <c r="D74" i="2"/>
  <c r="C74" i="2"/>
  <c r="H75" i="2"/>
  <c r="G75" i="2"/>
  <c r="F75" i="2"/>
  <c r="E75" i="2"/>
  <c r="D75" i="2"/>
  <c r="C75" i="2"/>
  <c r="H76" i="2"/>
  <c r="G76" i="2"/>
  <c r="F76" i="2"/>
  <c r="E76" i="2"/>
  <c r="D76" i="2"/>
  <c r="C76" i="2"/>
  <c r="H77" i="2"/>
  <c r="G77" i="2"/>
  <c r="F77" i="2"/>
  <c r="E77" i="2"/>
  <c r="D77" i="2"/>
  <c r="C77" i="2"/>
  <c r="H78" i="2"/>
  <c r="G78" i="2"/>
  <c r="F78" i="2"/>
  <c r="E78" i="2"/>
  <c r="D78" i="2"/>
  <c r="C78" i="2"/>
  <c r="H79" i="2"/>
  <c r="G79" i="2"/>
  <c r="F79" i="2"/>
  <c r="E79" i="2"/>
  <c r="D79" i="2"/>
  <c r="C79" i="2"/>
  <c r="H80" i="2"/>
  <c r="G80" i="2"/>
  <c r="F80" i="2"/>
  <c r="E80" i="2"/>
  <c r="D80" i="2"/>
  <c r="C80" i="2"/>
  <c r="H81" i="2"/>
  <c r="G81" i="2"/>
  <c r="F81" i="2"/>
  <c r="E81" i="2"/>
  <c r="D81" i="2"/>
  <c r="C81" i="2"/>
  <c r="H82" i="2"/>
  <c r="G82" i="2"/>
  <c r="F82" i="2"/>
  <c r="E82" i="2"/>
  <c r="D82" i="2"/>
  <c r="C82" i="2"/>
  <c r="H83" i="2"/>
  <c r="G83" i="2"/>
  <c r="F83" i="2"/>
  <c r="E83" i="2"/>
  <c r="D83" i="2"/>
  <c r="C83" i="2"/>
  <c r="H84" i="2"/>
  <c r="G84" i="2"/>
  <c r="F84" i="2"/>
  <c r="E84" i="2"/>
  <c r="D84" i="2"/>
  <c r="C84" i="2"/>
  <c r="H85" i="2"/>
  <c r="G85" i="2"/>
  <c r="F85" i="2"/>
  <c r="E85" i="2"/>
  <c r="D85" i="2"/>
  <c r="C85" i="2"/>
  <c r="H86" i="2"/>
  <c r="G86" i="2"/>
  <c r="F86" i="2"/>
  <c r="E86" i="2"/>
  <c r="D86" i="2"/>
  <c r="C86" i="2"/>
  <c r="H87" i="2"/>
  <c r="G87" i="2"/>
  <c r="F87" i="2"/>
  <c r="E87" i="2"/>
  <c r="D87" i="2"/>
  <c r="C87" i="2"/>
  <c r="H88" i="2"/>
  <c r="G88" i="2"/>
  <c r="F88" i="2"/>
  <c r="E88" i="2"/>
  <c r="D88" i="2"/>
  <c r="C88" i="2"/>
  <c r="H89" i="2"/>
  <c r="G89" i="2"/>
  <c r="F89" i="2"/>
  <c r="E89" i="2"/>
  <c r="D89" i="2"/>
  <c r="C89" i="2"/>
  <c r="H90" i="2"/>
  <c r="G90" i="2"/>
  <c r="F90" i="2"/>
  <c r="E90" i="2"/>
  <c r="D90" i="2"/>
  <c r="C90" i="2"/>
  <c r="H91" i="2"/>
  <c r="G91" i="2"/>
  <c r="F91" i="2"/>
  <c r="E91" i="2"/>
  <c r="D91" i="2"/>
  <c r="C91" i="2"/>
  <c r="H92" i="2"/>
  <c r="G92" i="2"/>
  <c r="F92" i="2"/>
  <c r="E92" i="2"/>
  <c r="D92" i="2"/>
  <c r="C92" i="2"/>
  <c r="H93" i="2"/>
  <c r="G93" i="2"/>
  <c r="F93" i="2"/>
  <c r="E93" i="2"/>
  <c r="D93" i="2"/>
  <c r="C93" i="2"/>
  <c r="H94" i="2"/>
  <c r="G94" i="2"/>
  <c r="F94" i="2"/>
  <c r="E94" i="2"/>
  <c r="D94" i="2"/>
  <c r="C94" i="2"/>
  <c r="H95" i="2"/>
  <c r="G95" i="2"/>
  <c r="F95" i="2"/>
  <c r="E95" i="2"/>
  <c r="D95" i="2"/>
  <c r="C95" i="2"/>
  <c r="H96" i="2"/>
  <c r="G96" i="2"/>
  <c r="F96" i="2"/>
  <c r="E96" i="2"/>
  <c r="D96" i="2"/>
  <c r="C96" i="2"/>
  <c r="H97" i="2"/>
  <c r="G97" i="2"/>
  <c r="F97" i="2"/>
  <c r="E97" i="2"/>
  <c r="D97" i="2"/>
  <c r="C97" i="2"/>
  <c r="H98" i="2"/>
  <c r="G98" i="2"/>
  <c r="F98" i="2"/>
  <c r="E98" i="2"/>
  <c r="D98" i="2"/>
  <c r="C98" i="2"/>
  <c r="H99" i="2"/>
  <c r="G99" i="2"/>
  <c r="F99" i="2"/>
  <c r="E99" i="2"/>
  <c r="D99" i="2"/>
  <c r="C99" i="2"/>
  <c r="H100" i="2"/>
  <c r="G100" i="2"/>
  <c r="F100" i="2"/>
  <c r="E100" i="2"/>
  <c r="D100" i="2"/>
  <c r="C100" i="2"/>
  <c r="H101" i="2"/>
  <c r="G101" i="2"/>
  <c r="F101" i="2"/>
  <c r="E101" i="2"/>
  <c r="D101" i="2"/>
  <c r="C101" i="2"/>
  <c r="H102" i="2"/>
  <c r="G102" i="2"/>
  <c r="F102" i="2"/>
  <c r="E102" i="2"/>
  <c r="D102" i="2"/>
  <c r="C102" i="2"/>
  <c r="H103" i="2"/>
  <c r="G103" i="2"/>
  <c r="F103" i="2"/>
  <c r="E103" i="2"/>
  <c r="D103" i="2"/>
  <c r="C103" i="2"/>
  <c r="H104" i="2"/>
  <c r="G104" i="2"/>
  <c r="F104" i="2"/>
  <c r="E104" i="2"/>
  <c r="D104" i="2"/>
  <c r="C104" i="2"/>
  <c r="H105" i="2"/>
  <c r="G105" i="2"/>
  <c r="F105" i="2"/>
  <c r="E105" i="2"/>
  <c r="D105" i="2"/>
  <c r="C105" i="2"/>
  <c r="H106" i="2"/>
  <c r="G106" i="2"/>
  <c r="F106" i="2"/>
  <c r="E106" i="2"/>
  <c r="D106" i="2"/>
  <c r="C106" i="2"/>
  <c r="H107" i="2"/>
  <c r="G107" i="2"/>
  <c r="F107" i="2"/>
  <c r="E107" i="2"/>
  <c r="D107" i="2"/>
  <c r="C107" i="2"/>
  <c r="H108" i="2"/>
  <c r="G108" i="2"/>
  <c r="F108" i="2"/>
  <c r="E108" i="2"/>
  <c r="D108" i="2"/>
  <c r="C108" i="2"/>
  <c r="H109" i="2"/>
  <c r="G109" i="2"/>
  <c r="F109" i="2"/>
  <c r="E109" i="2"/>
  <c r="D109" i="2"/>
  <c r="C109" i="2"/>
</calcChain>
</file>

<file path=xl/sharedStrings.xml><?xml version="1.0" encoding="utf-8"?>
<sst xmlns="http://schemas.openxmlformats.org/spreadsheetml/2006/main" count="3144" uniqueCount="654">
  <si>
    <t>time</t>
  </si>
  <si>
    <t>UTC_year</t>
  </si>
  <si>
    <t>UTC_month</t>
  </si>
  <si>
    <t>UTC_day</t>
  </si>
  <si>
    <t>UTC_hour</t>
  </si>
  <si>
    <t>UTC_minute</t>
  </si>
  <si>
    <t>UTC_seconds</t>
  </si>
  <si>
    <t>latitude</t>
  </si>
  <si>
    <t>longitude</t>
  </si>
  <si>
    <t>depth</t>
  </si>
  <si>
    <t>mag</t>
  </si>
  <si>
    <t>magType</t>
  </si>
  <si>
    <t>nst</t>
  </si>
  <si>
    <t>gap</t>
  </si>
  <si>
    <t>dmin</t>
  </si>
  <si>
    <t>rms</t>
  </si>
  <si>
    <t>net</t>
  </si>
  <si>
    <t>id</t>
  </si>
  <si>
    <t>updated</t>
  </si>
  <si>
    <t>place</t>
  </si>
  <si>
    <t>type</t>
  </si>
  <si>
    <t>horizontalError</t>
  </si>
  <si>
    <t>depthError</t>
  </si>
  <si>
    <t>magError</t>
  </si>
  <si>
    <t>magNst</t>
  </si>
  <si>
    <t>status</t>
  </si>
  <si>
    <t>locationSource</t>
  </si>
  <si>
    <t>magSource</t>
  </si>
  <si>
    <t>URL</t>
  </si>
  <si>
    <t>county</t>
  </si>
  <si>
    <t>2021-12-07T10:06:15.620Z</t>
  </si>
  <si>
    <t>md</t>
  </si>
  <si>
    <t>se</t>
  </si>
  <si>
    <t>se60139853</t>
  </si>
  <si>
    <t>2021-12-07T15:04:11.306Z</t>
  </si>
  <si>
    <t>16 km ESE of Union, West Virginia</t>
  </si>
  <si>
    <t>earthquake</t>
  </si>
  <si>
    <t>reviewed</t>
  </si>
  <si>
    <t>https://earthquake.usgs.gov/earthquakes/eventpage/se60139853/</t>
  </si>
  <si>
    <t>Monroe</t>
  </si>
  <si>
    <t>2020-07-30T05:57:13.780Z</t>
  </si>
  <si>
    <t>se60323026</t>
  </si>
  <si>
    <t>2021-03-19T23:49:05.121Z</t>
  </si>
  <si>
    <t>10 km ENE of Huntersville, West Virginia</t>
  </si>
  <si>
    <t>https://earthquake.usgs.gov/earthquakes/eventpage/se60323026/</t>
  </si>
  <si>
    <t>Pocahontas</t>
  </si>
  <si>
    <t>2020-07-29T00:36:35.820Z</t>
  </si>
  <si>
    <t>se60322771</t>
  </si>
  <si>
    <t>2020-10-10T17:10:59.040Z</t>
  </si>
  <si>
    <t>9 km ENE of Huntersville, West Virginia</t>
  </si>
  <si>
    <t>https://earthquake.usgs.gov/earthquakes/eventpage/se60322771/</t>
  </si>
  <si>
    <t>2019-08-21T19:54:51.746Z</t>
  </si>
  <si>
    <t>mb_lg</t>
  </si>
  <si>
    <t>us</t>
  </si>
  <si>
    <t>us700056q8</t>
  </si>
  <si>
    <t>2019-11-08T22:13:34.040Z</t>
  </si>
  <si>
    <t>3 km SE of Welch, West Virginia</t>
  </si>
  <si>
    <t>mining explosion</t>
  </si>
  <si>
    <t>https://earthquake.usgs.gov/earthquakes/eventpage/us700056q8/</t>
  </si>
  <si>
    <t>McDowell</t>
  </si>
  <si>
    <t>2019-03-04T07:41:54.780Z</t>
  </si>
  <si>
    <t>se60076828</t>
  </si>
  <si>
    <t>2019-05-14T18:36:20.040Z</t>
  </si>
  <si>
    <t>13 km E of Meadow Bridge, West Virginia</t>
  </si>
  <si>
    <t>https://earthquake.usgs.gov/earthquakes/eventpage/se60076828/</t>
  </si>
  <si>
    <t>Greenbrier</t>
  </si>
  <si>
    <t>2017-09-13T17:33:10.930Z</t>
  </si>
  <si>
    <t>se60179327</t>
  </si>
  <si>
    <t>2019-10-27T15:06:51.518Z</t>
  </si>
  <si>
    <t>11 km NE of Peterstown, West Virginia</t>
  </si>
  <si>
    <t>https://earthquake.usgs.gov/earthquakes/eventpage/se60179327/</t>
  </si>
  <si>
    <t>2017-08-13T06:52:15.080Z</t>
  </si>
  <si>
    <t>se60042903</t>
  </si>
  <si>
    <t>2017-08-17T15:15:23.740Z</t>
  </si>
  <si>
    <t>3 km SE of Camden on Gauley, West Virginia</t>
  </si>
  <si>
    <t>https://earthquake.usgs.gov/earthquakes/eventpage/se60042903/</t>
  </si>
  <si>
    <t>Webster</t>
  </si>
  <si>
    <t>2017-06-21T08:01:32.720Z</t>
  </si>
  <si>
    <t>se60172362</t>
  </si>
  <si>
    <t>2017-12-14T18:17:29.685Z</t>
  </si>
  <si>
    <t>1 km SW of Pratt, West Virginia</t>
  </si>
  <si>
    <t>https://earthquake.usgs.gov/earthquakes/eventpage/se60172362/</t>
  </si>
  <si>
    <t>Kanawha</t>
  </si>
  <si>
    <t>2016-12-01T01:27:04.780Z</t>
  </si>
  <si>
    <t>se60032413</t>
  </si>
  <si>
    <t>2017-02-23T00:11:54.040Z</t>
  </si>
  <si>
    <t>12 km WSW of Spencer, West Virginia</t>
  </si>
  <si>
    <t>https://earthquake.usgs.gov/earthquakes/eventpage/se60032413/</t>
  </si>
  <si>
    <t>Roane</t>
  </si>
  <si>
    <t>2016-08-06T12:39:14.210Z</t>
  </si>
  <si>
    <t>se60029113</t>
  </si>
  <si>
    <t>2016-08-07T15:22:55.207Z</t>
  </si>
  <si>
    <t>6 km WNW of Verdunville, West Virginia</t>
  </si>
  <si>
    <t>https://earthquake.usgs.gov/earthquakes/eventpage/se60029113/</t>
  </si>
  <si>
    <t>Mingo</t>
  </si>
  <si>
    <t>2016-01-17T19:12:49.050Z</t>
  </si>
  <si>
    <t>ml</t>
  </si>
  <si>
    <t>ld</t>
  </si>
  <si>
    <t>ld60108801</t>
  </si>
  <si>
    <t>2021-05-13T22:00:11.299Z</t>
  </si>
  <si>
    <t>3 km NE of Ranson, West Virginia</t>
  </si>
  <si>
    <t>https://earthquake.usgs.gov/earthquakes/eventpage/ld60108801/</t>
  </si>
  <si>
    <t>Jefferson</t>
  </si>
  <si>
    <t>2014-06-06T22:15:40.790Z</t>
  </si>
  <si>
    <t>se610630</t>
  </si>
  <si>
    <t>2016-05-26T21:27:08.040Z</t>
  </si>
  <si>
    <t>13 km NNE of Sissonville, West Virginia</t>
  </si>
  <si>
    <t>https://earthquake.usgs.gov/earthquakes/eventpage/se610630/</t>
  </si>
  <si>
    <t>Jackson</t>
  </si>
  <si>
    <t>2014-04-14T17:44:27.380Z</t>
  </si>
  <si>
    <t>ld60066331</t>
  </si>
  <si>
    <t>2016-05-26T21:26:50.140Z</t>
  </si>
  <si>
    <t>12 km WSW of Birch River, West Virginia</t>
  </si>
  <si>
    <t>https://earthquake.usgs.gov/earthquakes/eventpage/ld60066331/</t>
  </si>
  <si>
    <t>Clay</t>
  </si>
  <si>
    <t>2013-10-19T08:41:57.430Z</t>
  </si>
  <si>
    <t>se610227</t>
  </si>
  <si>
    <t>2016-04-07T19:13:52.060Z</t>
  </si>
  <si>
    <t>2 km N of Alderson, West Virginia</t>
  </si>
  <si>
    <t>https://earthquake.usgs.gov/earthquakes/eventpage/se610227/</t>
  </si>
  <si>
    <t>2013-10-13T09:20:58.550Z</t>
  </si>
  <si>
    <t>se610225</t>
  </si>
  <si>
    <t>2016-04-07T19:13:39.490Z</t>
  </si>
  <si>
    <t>5 km NW of Gassaway, West Virginia</t>
  </si>
  <si>
    <t>https://earthquake.usgs.gov/earthquakes/eventpage/se610225/</t>
  </si>
  <si>
    <t>Braxton</t>
  </si>
  <si>
    <t>2013-08-16T11:02:21.040Z</t>
  </si>
  <si>
    <t>mlg</t>
  </si>
  <si>
    <t>se610207</t>
  </si>
  <si>
    <t>2016-05-26T21:25:02.550Z</t>
  </si>
  <si>
    <t>13 km SW of Glenville, West Virginia</t>
  </si>
  <si>
    <t>https://earthquake.usgs.gov/earthquakes/eventpage/se610207/</t>
  </si>
  <si>
    <t>Gilmer</t>
  </si>
  <si>
    <t>2013-07-30T06:09:04.850Z</t>
  </si>
  <si>
    <t>se610203</t>
  </si>
  <si>
    <t>2016-05-26T21:24:58.690Z</t>
  </si>
  <si>
    <t>12 km SSW of Glenville, West Virginia</t>
  </si>
  <si>
    <t>https://earthquake.usgs.gov/earthquakes/eventpage/se610203/</t>
  </si>
  <si>
    <t>2013-07-20T11:38:46.180Z</t>
  </si>
  <si>
    <t>se610199</t>
  </si>
  <si>
    <t>2016-05-26T21:24:53.180Z</t>
  </si>
  <si>
    <t>6 km SW of Glenville, West Virginia</t>
  </si>
  <si>
    <t>https://earthquake.usgs.gov/earthquakes/eventpage/se610199/</t>
  </si>
  <si>
    <t>2013-05-29T21:06:11.100Z</t>
  </si>
  <si>
    <t>ld60041041</t>
  </si>
  <si>
    <t>2016-05-26T21:24:33.180Z</t>
  </si>
  <si>
    <t>14 km NNW of Dixie, West Virginia</t>
  </si>
  <si>
    <t>https://earthquake.usgs.gov/earthquakes/eventpage/ld60041041/</t>
  </si>
  <si>
    <t>2013-03-31T14:01:24.030Z</t>
  </si>
  <si>
    <t>mw</t>
  </si>
  <si>
    <t>se610164</t>
  </si>
  <si>
    <t>2016-04-07T19:07:13.170Z</t>
  </si>
  <si>
    <t>West Virginia</t>
  </si>
  <si>
    <t>https://earthquake.usgs.gov/earthquakes/eventpage/se610164/</t>
  </si>
  <si>
    <t>2012-03-16T15:05:53.570Z</t>
  </si>
  <si>
    <t>mblg</t>
  </si>
  <si>
    <t>usp000jgbk</t>
  </si>
  <si>
    <t>2015-03-24T01:27:28.016Z</t>
  </si>
  <si>
    <t>7 km SE of Alum Creek, West Virginia</t>
  </si>
  <si>
    <t>https://earthquake.usgs.gov/earthquakes/eventpage/usp000jgbk/</t>
  </si>
  <si>
    <t>2012-01-10T19:38:58.660Z</t>
  </si>
  <si>
    <t>se609646</t>
  </si>
  <si>
    <t>2016-05-26T21:22:16.660Z</t>
  </si>
  <si>
    <t>14 km WNW of Birch River, West Virginia</t>
  </si>
  <si>
    <t>https://earthquake.usgs.gov/earthquakes/eventpage/se609646/</t>
  </si>
  <si>
    <t>2011-08-25T05:59:13.760Z</t>
  </si>
  <si>
    <t>se609219</t>
  </si>
  <si>
    <t>2016-04-08T14:00:12.000Z</t>
  </si>
  <si>
    <t>14 km SE of Falling Spring, West Virginia</t>
  </si>
  <si>
    <t>https://earthquake.usgs.gov/earthquakes/eventpage/se609219/</t>
  </si>
  <si>
    <t>2010-09-13T15:08:46.470Z</t>
  </si>
  <si>
    <t>se608218</t>
  </si>
  <si>
    <t>2016-04-08T15:59:10.680Z</t>
  </si>
  <si>
    <t>10 km N of Big Creek, West Virginia</t>
  </si>
  <si>
    <t>https://earthquake.usgs.gov/earthquakes/eventpage/se608218/</t>
  </si>
  <si>
    <t>Lincoln</t>
  </si>
  <si>
    <t>2010-08-26T04:24:55.390Z</t>
  </si>
  <si>
    <t>se608216</t>
  </si>
  <si>
    <t>2016-04-08T15:58:57.820Z</t>
  </si>
  <si>
    <t>2 km ESE of Crab Orchard, West Virginia</t>
  </si>
  <si>
    <t>https://earthquake.usgs.gov/earthquakes/eventpage/se608216/</t>
  </si>
  <si>
    <t>Raleigh</t>
  </si>
  <si>
    <t>2010-08-26T04:22:15.190Z</t>
  </si>
  <si>
    <t>se608215</t>
  </si>
  <si>
    <t>2016-04-08T15:58:51.430Z</t>
  </si>
  <si>
    <t>1 km SSE of MacArthur, West Virginia</t>
  </si>
  <si>
    <t>https://earthquake.usgs.gov/earthquakes/eventpage/se608215/</t>
  </si>
  <si>
    <t>2010-08-21T03:16:21.990Z</t>
  </si>
  <si>
    <t>se608214</t>
  </si>
  <si>
    <t>2016-04-08T15:58:45.100Z</t>
  </si>
  <si>
    <t>19 km WNW of Helvetia, West Virginia</t>
  </si>
  <si>
    <t>https://earthquake.usgs.gov/earthquakes/eventpage/se608214/</t>
  </si>
  <si>
    <t>Upshur</t>
  </si>
  <si>
    <t>2010-08-15T04:38:47.380Z</t>
  </si>
  <si>
    <t>se608213</t>
  </si>
  <si>
    <t>2016-04-08T15:58:38.770Z</t>
  </si>
  <si>
    <t>19 km ESE of Burnsville, West Virginia</t>
  </si>
  <si>
    <t>https://earthquake.usgs.gov/earthquakes/eventpage/se608213/</t>
  </si>
  <si>
    <t>Lewis</t>
  </si>
  <si>
    <t>2010-07-25T03:48:35.550Z</t>
  </si>
  <si>
    <t>se608210</t>
  </si>
  <si>
    <t>2016-04-08T15:58:19.540Z</t>
  </si>
  <si>
    <t>2 km WNW of Gassaway, West Virginia</t>
  </si>
  <si>
    <t>https://earthquake.usgs.gov/earthquakes/eventpage/se608210/</t>
  </si>
  <si>
    <t>2010-07-24T09:15:44.130Z</t>
  </si>
  <si>
    <t>se608209</t>
  </si>
  <si>
    <t>2016-04-08T15:58:13.200Z</t>
  </si>
  <si>
    <t>3 km W of Gassaway, West Virginia</t>
  </si>
  <si>
    <t>https://earthquake.usgs.gov/earthquakes/eventpage/se608209/</t>
  </si>
  <si>
    <t>2010-05-08T03:03:00.620Z</t>
  </si>
  <si>
    <t>se608198</t>
  </si>
  <si>
    <t>2016-04-08T15:57:03.640Z</t>
  </si>
  <si>
    <t>13 km WSW of Gassaway, West Virginia</t>
  </si>
  <si>
    <t>https://earthquake.usgs.gov/earthquakes/eventpage/se608198/</t>
  </si>
  <si>
    <t>2010-05-07T10:26:03.540Z</t>
  </si>
  <si>
    <t>se608197</t>
  </si>
  <si>
    <t>2016-04-08T15:56:57.330Z</t>
  </si>
  <si>
    <t>14 km WSW of Gassaway, West Virginia</t>
  </si>
  <si>
    <t>https://earthquake.usgs.gov/earthquakes/eventpage/se608197/</t>
  </si>
  <si>
    <t>2010-04-29T23:26:39.470Z</t>
  </si>
  <si>
    <t>usp000hc39</t>
  </si>
  <si>
    <t>2014-11-07T01:41:21.175Z</t>
  </si>
  <si>
    <t>5 km NNW of Gassaway, West Virginia</t>
  </si>
  <si>
    <t>https://earthquake.usgs.gov/earthquakes/eventpage/usp000hc39/</t>
  </si>
  <si>
    <t>2010-04-29T12:38:53.430Z</t>
  </si>
  <si>
    <t>se608196</t>
  </si>
  <si>
    <t>2016-04-08T15:56:51.000Z</t>
  </si>
  <si>
    <t>7 km W of Gassaway, West Virginia</t>
  </si>
  <si>
    <t>https://earthquake.usgs.gov/earthquakes/eventpage/se608196/</t>
  </si>
  <si>
    <t>2010-04-29T01:36:21.260Z</t>
  </si>
  <si>
    <t>se608194</t>
  </si>
  <si>
    <t>2016-04-08T15:56:38.540Z</t>
  </si>
  <si>
    <t>3 km WNW of Gassaway, West Virginia</t>
  </si>
  <si>
    <t>https://earthquake.usgs.gov/earthquakes/eventpage/se608194/</t>
  </si>
  <si>
    <t>2010-04-04T09:19:14.010Z</t>
  </si>
  <si>
    <t>se608185</t>
  </si>
  <si>
    <t>2016-04-08T15:55:41.650Z</t>
  </si>
  <si>
    <t>14 km SW of Gassaway, West Virginia</t>
  </si>
  <si>
    <t>https://earthquake.usgs.gov/earthquakes/eventpage/se608185/</t>
  </si>
  <si>
    <t>2009-04-11T18:11:09.070Z</t>
  </si>
  <si>
    <t>se607139</t>
  </si>
  <si>
    <t>2016-04-08T16:30:08.520Z</t>
  </si>
  <si>
    <t>14 km NE of Athens, West Virginia</t>
  </si>
  <si>
    <t>https://earthquake.usgs.gov/earthquakes/eventpage/se607139/</t>
  </si>
  <si>
    <t>Summers</t>
  </si>
  <si>
    <t>2008-01-29T01:04:20.700Z</t>
  </si>
  <si>
    <t>se606830</t>
  </si>
  <si>
    <t>2016-04-08T17:13:41.660Z</t>
  </si>
  <si>
    <t>5 km SSE of Union, West Virginia</t>
  </si>
  <si>
    <t>https://earthquake.usgs.gov/earthquakes/eventpage/se606830/</t>
  </si>
  <si>
    <t>2007-08-30T12:52:09.340Z</t>
  </si>
  <si>
    <t>usp000fm0k</t>
  </si>
  <si>
    <t>2014-11-07T01:33:24.607Z</t>
  </si>
  <si>
    <t>5 km W of Kopperston, West Virginia</t>
  </si>
  <si>
    <t>rock burst</t>
  </si>
  <si>
    <t>https://earthquake.usgs.gov/earthquakes/eventpage/usp000fm0k/</t>
  </si>
  <si>
    <t>Wyoming</t>
  </si>
  <si>
    <t>2006-07-11T12:01:43.100Z</t>
  </si>
  <si>
    <t>se606219</t>
  </si>
  <si>
    <t>2016-04-08T19:04:22.410Z</t>
  </si>
  <si>
    <t>9 km SSE of Rupert, West Virginia</t>
  </si>
  <si>
    <t>https://earthquake.usgs.gov/earthquakes/eventpage/se606219/</t>
  </si>
  <si>
    <t>1991-06-28T18:34:51.920Z</t>
  </si>
  <si>
    <t>usp0004thc</t>
  </si>
  <si>
    <t>2014-11-07T00:48:47.706Z</t>
  </si>
  <si>
    <t>8 km SSW of Charleston, West Virginia</t>
  </si>
  <si>
    <t>bla</t>
  </si>
  <si>
    <t>https://earthquake.usgs.gov/earthquakes/eventpage/usp0004thc/</t>
  </si>
  <si>
    <t>1991-04-22T01:01:20.270Z</t>
  </si>
  <si>
    <t>usp0004qn8</t>
  </si>
  <si>
    <t>2014-11-07T00:48:26.067Z</t>
  </si>
  <si>
    <t>14 km ESE of Falling Spring, West Virginia</t>
  </si>
  <si>
    <t>https://earthquake.usgs.gov/earthquakes/eventpage/usp0004qn8/</t>
  </si>
  <si>
    <t>1976-06-19T05:54:13.900Z</t>
  </si>
  <si>
    <t>mb</t>
  </si>
  <si>
    <t>usp0000gyg</t>
  </si>
  <si>
    <t>2020-08-26T01:02:35.864Z</t>
  </si>
  <si>
    <t>https://earthquake.usgs.gov/earthquakes/eventpage/usp0000gyg/</t>
  </si>
  <si>
    <t>1976-01-30T18:58:49.800Z</t>
  </si>
  <si>
    <t>lg</t>
  </si>
  <si>
    <t>usp0000eu9</t>
  </si>
  <si>
    <t>2014-11-06T23:21:33.818Z</t>
  </si>
  <si>
    <t>1 km SSE of Hancock, Maryland</t>
  </si>
  <si>
    <t>https://earthquake.usgs.gov/earthquakes/eventpage/usp0000eu9/</t>
  </si>
  <si>
    <t>Morgan</t>
  </si>
  <si>
    <t>1974-10-20T15:13:55.100Z</t>
  </si>
  <si>
    <t>usp00008g9</t>
  </si>
  <si>
    <t>2014-11-06T23:21:26.936Z</t>
  </si>
  <si>
    <t>11 km SSW of Mineral Wells, West Virginia</t>
  </si>
  <si>
    <t>s</t>
  </si>
  <si>
    <t>slm</t>
  </si>
  <si>
    <t>https://earthquake.usgs.gov/earthquakes/eventpage/usp00008g9/</t>
  </si>
  <si>
    <t>Wood</t>
  </si>
  <si>
    <t>1969-11-20T01:00:10.700Z</t>
  </si>
  <si>
    <t>ushis</t>
  </si>
  <si>
    <t>ushis3082</t>
  </si>
  <si>
    <t>2020-04-16T21:08:50.846Z</t>
  </si>
  <si>
    <t>8 km ENE of Athens, West Virginia</t>
  </si>
  <si>
    <t>hrn</t>
  </si>
  <si>
    <t>https://earthquake.usgs.gov/earthquakes/eventpage/ushis3082/</t>
  </si>
  <si>
    <t>Mercer</t>
  </si>
  <si>
    <t>Field Name</t>
  </si>
  <si>
    <t>Data Type</t>
  </si>
  <si>
    <t>Typical Values</t>
  </si>
  <si>
    <t xml:space="preserve">Description </t>
  </si>
  <si>
    <t>Additional Information</t>
  </si>
  <si>
    <t>String</t>
  </si>
  <si>
    <t>Monongalia, Braxton</t>
  </si>
  <si>
    <t>The county where the event took place.</t>
  </si>
  <si>
    <t>Decimal</t>
  </si>
  <si>
    <t>[0, 1000]</t>
  </si>
  <si>
    <t>Depth of the event in kilometers.</t>
  </si>
  <si>
    <t>The depth where the earthquake begins to rupture. This depth may be relative to the WGS84 geoid, mean sea-level, or the average elevation of the seismic stations which provided arrival-time data for the earthquake location. The choice of reference depth is dependent on the method used to locate the earthquake, which varies by seismic network. Since ComCat includes data from many different seismic networks, the process for determining the depth is different for different events. The depth is the least-constrained parameter in the earthquake location, and the error bars are generally larger than the variation due to different depth determination methods.  Sometimes when depth is poorly constrained by available seismic data, the location program will set the depth at a fixed value. For example, 33 km is often used as a default depth for earthquakes determined to be shallow, but whose depth is not satisfactorily determined by the data, whereas default depths of 5 or 10 km are often used in mid-continental areas and on mid-ocean ridges since earthquakes in these areas are usually shallower than 33 km.</t>
  </si>
  <si>
    <t>[-90.0, 90.0]</t>
  </si>
  <si>
    <t>Decimal degrees latitude. Negative values for southern latitudes.</t>
  </si>
  <si>
    <t>An earthquake begins to rupture at a hypocenter which is defined by a position on the surface of the earth (epicenter) and a depth below this point (focal depth). We provide the coordinates of the epicenter in units of latitude and longitude. The latitude is the number of degrees north (N) or south (S) of the equator and varies from 0 at the equator to 90 at the poles. The longitude is the number of degrees east (E) or west (W) of the prime meridian which runs through Greenwich, England. The longitude varies from 0 at Greenwich to 180 and the E or W shows the direction from Greenwich. Coordinates are given in the WGS84 reference frame. The position uncertainty of the hypocenter location varies from about 100 m horizontally and 300 meters vertically for the best located events, those in the middle of densely spaced seismograph networks, to 10s of kilometers for global events in many parts of the world.</t>
  </si>
  <si>
    <t>[-180.0, 180.0]</t>
  </si>
  <si>
    <t>Decimal degrees longitude. Negative values for western longitudes.</t>
  </si>
  <si>
    <t>[-1.0, 10.0]</t>
  </si>
  <si>
    <t>The magnitude for the event. See also magType.</t>
  </si>
  <si>
    <t>The magnitude reported is that which the U.S. Geological Survey considers official for this earthquake, and was the best available estimate of the earthquake’s size, at the time that this page was created. Other magnitudes associated with web pages linked from here are those determined at various times following the earthquake with different types of seismic data. Although they are legitimate estimates of magnitude, the U.S. Geological Survey does not consider them to be the preferred "official" magnitude for the event.</t>
  </si>
  <si>
    <t>Earthquake magnitude is a measure of the size of an earthquake at its source. It is a logarithmic measure. At the same distance from the earthquake, the amplitude of the seismic waves from which the magnitude is determined are approximately 10 times as large during a magnitude 5 earthquake as during a magnitude 4 earthquake. The total amount of energy released by the earthquake usually goes up by a larger factor: for many commonly used magnitude types, the total energy of an average earthquake goes up by a factor of approximately 32 for each unit increase in magnitude.</t>
  </si>
  <si>
    <t>There are various ways that magnitude may be calculated from seismograms. Different methods are effective for different sizes of earthquakes and different distances between the earthquake source and the recording station. The various magnitude types are generally defined so as to yield magnitude values that agree to within a few-tenths of a magnitude-unit for earthquakes in a middle range of recorded-earthquake sizes, but the various magnitude-types may have values that differ by more than a magnitude-unit for very large and very small earthquakes as well as for some specific classes of seismic source. This is because earthquakes are commonly complex events that release energy over a wide range of frequencies and at varying amounts as the faulting or rupture process occurs. The various types of magnitude measure different aspects of the seismic radiation (e.g., low-frequency energy vs. high-frequency energy). The relationship among values of different magnitude types that are assigned to a particular seismic event may enable the seismologist to better understand the processes at the focus of the seismic event. The various magnitude-types are not all available at the same time for a particular earthquake.</t>
  </si>
  <si>
    <t>Preliminary magnitudes based on incomplete but rapidly-available data are sometimes estimated and reported. For example, the Tsunami Warning Centers will calculate a preliminary magnitude and location for an event as soon as sufficient data are available to make an estimate. In this case, time is of the essence in order to broadcast a warning if tsunami waves are likely to be generated by the event. Such preliminary magnitudes are superseded by improved estimates of magnitude as more data become available.</t>
  </si>
  <si>
    <t>For large earthquakes of the present era, the magnitude that is ultimately selected as the preferred magnitude for reporting to the public is commonly a moment magnitude that is based on the scalar seismic-moment of an earthquake determined by calculation of the seismic moment-tensor that best accounts for the character of the seismic waves generated by the earthquake. The scalar seismic-moment, a parameter of the seismic moment-tensor, can also be estimated via the multiplicative product rigidity of faulted rock x area of fault rupture x average fault displacement during the earthquake.</t>
  </si>
  <si>
    <t>“Md”, “Ml”, “Ms”, “Mw”, “Me”, “Mi”, “Mb”, “MLg”</t>
  </si>
  <si>
    <t>The method or algorithm used to calculate the preferred magnitude for the event.</t>
  </si>
  <si>
    <t>Link to USGS:  See Magnitude Types Table.</t>
  </si>
  <si>
    <t>mmi</t>
  </si>
  <si>
    <t>[0.0, 10.0]</t>
  </si>
  <si>
    <r>
      <t xml:space="preserve">The maximum estimated instrumental intensity for the event. Computed by ShakeMap. While typically reported as a roman numeral, for the purposes of this API, intensity is expected as the </t>
    </r>
    <r>
      <rPr>
        <b/>
        <sz val="11"/>
        <color theme="1"/>
        <rFont val="Calibri"/>
        <family val="2"/>
        <scheme val="minor"/>
      </rPr>
      <t>decimal</t>
    </r>
    <r>
      <rPr>
        <sz val="11"/>
        <color theme="1"/>
        <rFont val="Calibri"/>
        <family val="2"/>
        <scheme val="minor"/>
      </rPr>
      <t xml:space="preserve"> equivalent of the roman numeral. Learn more about magnitude vs. intensity.</t>
    </r>
  </si>
  <si>
    <t>ak, at, ci, hv, ld, mb, nc, nm, nn, pr, pt, se, us, uu, uw</t>
  </si>
  <si>
    <t>The ID of a data contributor. Identifies the network considered to be the preferred source of information for this event.</t>
  </si>
  <si>
    <t>Integer</t>
  </si>
  <si>
    <t>The total number of seismic stations used to determine earthquake location.</t>
  </si>
  <si>
    <t>Number of seismic stations which reported P- and S-arrival times for this earthquake. This number may be larger than the Number of Phases Used if arrival times are rejected because the distance to a seismic station exceeds the maximum allowable distance or because the arrival-time observation is inconsistent with the solution.</t>
  </si>
  <si>
    <t>Textual description of named geographic region near to the event. This may be a city name, or a Flinn-Engdahl Region name.</t>
  </si>
  <si>
    <t>The USGS uses a GeoNames dataset to reference populated places that are in close proximity to a seismic event. GeoNames has compiled a list of cities in the United States where the population is 1,000 or greater (cities1000.txt). This is the primary list that we use when selecting nearby places. In order to provide the public with a better understanding for the location of an event we try to list a variety of places in our nearby places list. This includes the closest known populated place in relation to the seismic event (which based on our dataset will have a population of 1,000 or greater). We also include the next 3 closest places that have a population of 10,000 or greater, and finally make sure to include the closest capital city to the seismic event.</t>
  </si>
  <si>
    <t>The reference point for the descriptive locations is usually either the City Hall of the town (or prominent intersection in the middle of town if there is no City Hall), but please refer to the GeoNames website for the most accurate information on their data.</t>
  </si>
  <si>
    <t>If there is no nearby city within 300 kilometers (or if the nearby cities database is unavailable for some reason), the Flinn-Engdahl (F-E) seismic and geographical regionalization scheme is used. The boundaries of these regions are defined at one-degree intervals and therefore differ from irregular political boundaries. For example, F-E region 545 (Northern Italy) also includes small parts of France, Switzerland, Austria and Slovenia and F-E region 493 (Chesapeake Bay Region) includes all of the State of Delaware, plus parts of the District of Columbia, Maryland, New Jersey, Pennsylvania and Virginia. Beginning with January 2000, the 1995 revision to the F-E code has been used in the QED and PDE listings.</t>
  </si>
  <si>
    <t>As an agency of the U.S. Government, the USGS is expected to use the names and spellings approved by the U.S. Board on Geographic Names. Any requests to approve additional names should be made to the U.S. Board on Geographic Names.</t>
  </si>
  <si>
    <t>[0.13,1.39]</t>
  </si>
  <si>
    <t>The root-mean-square (RMS) travel time residual, in sec, using all weights. This parameter provides a measure of the fit of the observed arrival times to the predicted arrival times for this location. Smaller numbers reflect a better fit of the data. The value is dependent on the accuracy of the velocity model used to compute the earthquake location, the quality weights assigned to the arrival time data, and the procedure used to locate the earthquake.</t>
  </si>
  <si>
    <t>Indicates whether the event has been reviewed by a human.</t>
  </si>
  <si>
    <t>Long Integer</t>
  </si>
  <si>
    <t>1970-01-01T00:00:00.000Z</t>
  </si>
  <si>
    <t>“earthquake”, “quarry”</t>
  </si>
  <si>
    <t>Type of seismic event.</t>
  </si>
  <si>
    <r>
      <t xml:space="preserve">Time when the event was most recently updated. Times are reported in </t>
    </r>
    <r>
      <rPr>
        <i/>
        <sz val="11"/>
        <color theme="1"/>
        <rFont val="Calibri"/>
        <family val="2"/>
        <scheme val="minor"/>
      </rPr>
      <t>milliseconds</t>
    </r>
    <r>
      <rPr>
        <sz val="11"/>
        <color theme="1"/>
        <rFont val="Calibri"/>
        <family val="2"/>
        <scheme val="minor"/>
      </rPr>
      <t xml:space="preserve"> since the epoch. In certain output formats, the date is formatted for readability.</t>
    </r>
  </si>
  <si>
    <t>url</t>
  </si>
  <si>
    <t>Website link to USGS Event Page for event.</t>
  </si>
  <si>
    <t>The total number of seismic stations used to calculate the magnitude for this earthquake.</t>
  </si>
  <si>
    <t>07</t>
  </si>
  <si>
    <t>00</t>
  </si>
  <si>
    <t>02</t>
  </si>
  <si>
    <t>05</t>
  </si>
  <si>
    <t>04</t>
  </si>
  <si>
    <t>06</t>
  </si>
  <si>
    <t>01</t>
  </si>
  <si>
    <t>08</t>
  </si>
  <si>
    <t>03</t>
  </si>
  <si>
    <t>09</t>
  </si>
  <si>
    <t>09.3</t>
  </si>
  <si>
    <t>08.1</t>
  </si>
  <si>
    <t>45.08</t>
  </si>
  <si>
    <t>05.4</t>
  </si>
  <si>
    <t>07.6</t>
  </si>
  <si>
    <t>08.3</t>
  </si>
  <si>
    <t>00.2</t>
  </si>
  <si>
    <t>06.7</t>
  </si>
  <si>
    <t>06.9</t>
  </si>
  <si>
    <t>03.3</t>
  </si>
  <si>
    <t>&lt;NULL&gt;</t>
  </si>
  <si>
    <t>Mb</t>
  </si>
  <si>
    <t>MbLg</t>
  </si>
  <si>
    <t>Mc</t>
  </si>
  <si>
    <t>ML</t>
  </si>
  <si>
    <t>Md</t>
  </si>
  <si>
    <t>recorded</t>
  </si>
  <si>
    <t>Historic</t>
  </si>
  <si>
    <t>Instrumental</t>
  </si>
  <si>
    <t>F 5.9</t>
  </si>
  <si>
    <t>Wetzel</t>
  </si>
  <si>
    <t>Pendleton</t>
  </si>
  <si>
    <t>Berkeley</t>
  </si>
  <si>
    <t>Hardy</t>
  </si>
  <si>
    <t>Monongalia</t>
  </si>
  <si>
    <t>Harrison</t>
  </si>
  <si>
    <t>Fayette</t>
  </si>
  <si>
    <t>Logan</t>
  </si>
  <si>
    <t>Nicholas</t>
  </si>
  <si>
    <t>wvges_comment</t>
  </si>
  <si>
    <t>VTSO: Lat 39.3 Lon -81.5 (Wood  County), Mag Mb from intensity and felt area (Sibol et al., 1987), Source: Sibol, Bollinger, and Birch, BSSA, 77 pp. 1635-1654; NCEER: Lat 39.70 Lon -80.50 (Wetzel County) for same day/time. Ohio Geo Survey (http://geosurvey.ohiodnr.gov/portals/geosurvey/PDFs/OhioSeis/epicentr.pdf) and PA Survey (http://www.docs.dcnr.pa.gov/cs/groups/public/documents/document/dcnr_016095.zip; R. Faill Earthquake Epicenters in and Near Pennsylvania" map, 2004) has reference to this quake in the Wetzel County area.</t>
  </si>
  <si>
    <t>VTSO: Mag 2.7 Mb from intensity data, Source: Sibol, Bollinger, and Birch, BSSAW, 77, pp. 1635-1654</t>
  </si>
  <si>
    <t>No magnitude given in VTSO or NCEER but event noted</t>
  </si>
  <si>
    <t>VTSO: Mag 3.3, mb from intensity data, Source- EPRI Catalog (8 July 1986): Wheeler: Mag 3.3, Source: NCEER</t>
  </si>
  <si>
    <t>VTSO: Mag 2.9, mb from intensity data, Source- EPRI Catalog (8 July 1986)</t>
  </si>
  <si>
    <t>ANSS data not seen in other sets as reviewed</t>
  </si>
  <si>
    <t>VTSO: Mag 3.5, mb from Lg wave data (Nuttli, 1973), Source- USGS - State Seismicity Maps (Stover/Reagor et al.); ANSS has unknown Mag and Depth of 33 KM</t>
  </si>
  <si>
    <t>NCEER: Epicentral intensity magnitude uncertainty  +/- 0.6  at +/- 10km Location Uncertainty; Wheeler: Mag 3.1, Source NCEER</t>
  </si>
  <si>
    <t>VTSO: Mag 3.5, mb from P wave data (Gutenberg and Richter, 1956), Source- USGS - State Seismicity Maps (Stover/Reagor et al.); NCEER: Mag 3.5 MB and 3.4 MbLg; ANSS: Mag 3.5 Mb</t>
  </si>
  <si>
    <t>VTSO: Mag 4.6 Mb from Lg wave data (Nuttli, 1973), Source: USGS - State Seismicity Maps (Stover/Reagor et al.), Also Mag 4.3 as Mb from P wave data (Guttenberg and Richter, 1956) and Mag 4.8 as Mb from intensity and felt area (Sibol et al., 1987); NCEER:</t>
  </si>
  <si>
    <t>VTSO: Mag 2.8 asMb from Lg wave (Gutenberg and Richter, 1956) used here, Source: USGS - State Seismicity Maps (Stover/reagor et al.), also 3.1 Mag as Mb from intensity data; NCEER: Mag 2.8 MbLg and Mag 3.8 Mb</t>
  </si>
  <si>
    <t>NCEER: Mag 3.0 MB; ANSS: Mag and type is unknown</t>
  </si>
  <si>
    <t>NCEER: NCEER-Mag 3.7 MbLg, also Mag 3.0 Mb; ANSS: Mag and type is unknown</t>
  </si>
  <si>
    <t>VTSO: 2.9 Mag as Mb from intensity data, Source: Sibol, Bollinger, and Birch, BSSA, 77, pp. 1635-1654; NCEER has NCEER-Mag 2.9</t>
  </si>
  <si>
    <t>VTSO: 3.1 Mag, Mb from intensity data, Source: Sibol, Bollinger, and Birch, BSSA, 77, pp. 1635-1654; NCEER: 3.1 Mag; Wheeler: 3.1 Mag Source: NCEER; USGS: 3.0 Mag with Coords 37.362, -81.624</t>
  </si>
  <si>
    <t>VTSO: 2.7 Mag, Mb from Lg wave data (Nuttli, 1973); this earthquake only recorded by VTSO from reviewed sources</t>
  </si>
  <si>
    <t>VTSO: 1.6 Mag, Md from duration or coda length; ANSS: 1.6 Mag as "Mc"</t>
  </si>
  <si>
    <t>ANSS: 1.6 Mag as "Mc"; this earthquake only recorded by ANSS as reviewed from sources</t>
  </si>
  <si>
    <t>ANSS: 2.0 Mag as "Mc"; this earthquake only recorded by ANSS from reviewed sources</t>
  </si>
  <si>
    <t>ANSS: 0.8 Mag as "Mc"; this earthquake only recorded by ANSS from reviewed sources</t>
  </si>
  <si>
    <t>VTSO: 0.7 Mag, Md from duration or coda length, Source SEUSSN Bulletins (Va. Tech Pub); ANSS: source for Dmin_KM , Gp_DEG data and NbStations used here, Depth recorded at .2 KM</t>
  </si>
  <si>
    <t>VTSO: 1.4 Mag, Md from duration or coda length, Source SEUSSN Bulletins (Va. Tech Pub); ANSS: source used here for Dmin_KM , Gp_DEG data and NbStations, Depth recorded at 2.7 KM and Mag 1.6 Mc</t>
  </si>
  <si>
    <t>VTSO: 1.1 Mag, Md from duration or coda length, Source SEUSSN Bulletins (Va. Tech Pub); ANSS: source used here for Dmin_KM , Gp_DEG data and NbStations, Depth recorded at 10.8 KM and Mag 1.2 Mc</t>
  </si>
  <si>
    <t>ANSS: 3.0 Mag, ML (Local Richter magnitude); USGS NEIC Mag 2.8, UKBLA with depth of 4 KM and Lat 38.18 and Lon -79.90</t>
  </si>
  <si>
    <t>VTSO: 0.6 Mag, Md from duration or coda length, Source: SEUSSN Bulletins (Va. Tech Pub.); ANSS: 0.9 Mag, Mc, Depth 15.3 KM, Coords 38.108N, -80.092W</t>
  </si>
  <si>
    <t>VTSO: 2.5 Mag, Md from duration or coda length, Source SEUSSN Bulletins (Va. Tech Pub); ANSS: source used here for Dmin_KM , Gp_DEG data and NbStations, Depth recorded at 6.7 KM and Mag 2.5 Mc</t>
  </si>
  <si>
    <t>VTSO: 2.5 Mag, Md from duration or coda length, Source SEUSSN Bulletins (Va. Tech Pub); ANSS: source used here for Dmin_KM , Gp_DEG data and NbStations, Depth recorded at 10.7 KM and Mag 2.6 Mc</t>
  </si>
  <si>
    <t>VTSO: 0.4 Mag, Md from duration or coda length, Source SEUSSN Bulletins (Va. Tech Pub); ANSS: source used here for Dmin_KM , Gp_DEG data and NbStations, Depth recorded at 17.9 KM and Mag 0.5 Mc</t>
  </si>
  <si>
    <t>VTSO: 2.2 Mag, Md from duration or coda length, Source SEUSSN Bulletins (Va. Tech Pub); ANSS: source used here for Dmin_KM , Gp_DEG data and NbStations, Depth recorded at 8.6 KM and Mag 2.6 Mc</t>
  </si>
  <si>
    <t>VTSO: 1.2 Mag, Md from duration or coda length, Source SEUSSN Bulletins (Va. Tech Pub); ANSS: source used here for Dmin_KM , Gp_DEG data and NbStations, Depth recorded at 23.4 KM and Mag 1.3 Mc</t>
  </si>
  <si>
    <t>VTSO: 1.2 Mag, Md from duration or coda length, Source SEUSSN Bulletins (Va. Tech Pub); ANSS: source used here for Dmin_KM , Gp_DEG data and NbStations, Depth recorded at 18.5 KM and Mag 1.3 Mc</t>
  </si>
  <si>
    <t>VTSO: 0.4 Mag, Md from duration or coda length, Source SEUSSN Bulletins (Va. Tech Pub); ANSS: source used here for Dmin_KM , Gp_DEG data and NbStations, Depth recorded at 13.7 KM and Mag 0.5 Mc</t>
  </si>
  <si>
    <t>VTSO: 1.6 Mag, Md from duration or coda length, Source SEUSSN Bulletins (Va. Tech Pub); ANSS: source used here for Dmin_KM , Gp_DEG data and NbStations, Depth recorded at 4.4 KM and Mag 1.8 Mc</t>
  </si>
  <si>
    <t>VTSO: 0.6 Mag, Md from duration or coda length, Source SEUSSN Bulletins (Va. Tech Pub); ANSS: source used here for Dmin_KM , Gp_DEG data and NbStations, Depth recorded at 29.2 KM and Mag 0.7 Mc</t>
  </si>
  <si>
    <t>VTSO: 0.4 Mag, Md from duration or coda length, Source SEUSSN Bulletins (Va. Tech Pub); ANSS: source used here for Dmin_KM , Gp_DEG data and NbStations, Depth recorded at 11.8 KM and Mag 0.8 Mc</t>
  </si>
  <si>
    <t>VTSO: 0.7 Mag, Md from duration or coda length, Source SEUSSN Bulletins (Va. Tech Pub); ANSS: no data for this event</t>
  </si>
  <si>
    <t>VTSO: 0.3 Mag, Md from duration or coda length, Source SEUSSN Bulletins (Va. Tech Pub); ANSS: source used here for Dmin_KM , Gp_DEG data and NbStations, Depth recorded at 13.7 KM and Mag 0.4 Mc</t>
  </si>
  <si>
    <t>VTSO: 1.9 Mag, Md from duration or coda length, Source SEUSSN Bulletins (Va. Tech Pub); ANSS: source used here for Dmin_KM , Gp_DEG data and NbStations, Depth recorded at 2.5 KM and Mag 1.9 Mc</t>
  </si>
  <si>
    <t>VTSO: 1.1 Mag, Md from duration or coda length, Source SEUSSN Bulletins (Va. Tech Pub); ANSS: source used here for Dmin_KM , Gp_DEG data and NbStations, Depth recorded at 1.1 KM and Mag 2.1 Mc</t>
  </si>
  <si>
    <t>VTSO: 2.1 Mag, Md from duration or coda length, Source SEUSSN Bulletins (Va. Tech Pub); ANSS: source used here for Dmin_KM , Gp_DEG data and NbStations, Depth recorded at 13.4 KM and Mag 2.1 Mc</t>
  </si>
  <si>
    <t>VTSO: 0.4 Mag, Md from duration or coda length, Source SEUSSN Bulletins (Va. Tech Pub); ANSS: source used here for Dmin_KM , Gp_DEG data and NbStations, Depth recorded at 5.8 KM and Mag 1.6 Mc</t>
  </si>
  <si>
    <t>VTSO: 0.8 Mag, Md from duration or coda length, Source SEUSSN Bulletins (Va. Tech Pub); ANSS: source used here for Dmin_KM , Gp_DEG data and NbStations, Depth recorded at 2.4 KM and Mag 0.8 Mc</t>
  </si>
  <si>
    <t>VTSO: 2.3 Mag, Md from duration or coda length, Source SEUSSN Bulletins (Va. Tech Pub); ANSS: source used here for Dmin_KM , Gp_DEG data and NbStations, Depth recorded at 11.0 KM and Mag 2.3 Mc</t>
  </si>
  <si>
    <t>VTSO: 1.2 Mag, Md from duration or coda length, Source SEUSSN Bulletins (Va. Tech Pub); ANSS: source used here for Dmin_KM , Gp_DEG data and NbStations, Depth recorded at 13.8 KM and Mag 1.2 Mc</t>
  </si>
  <si>
    <t>VTSO: 1.9 Mag, Md from duration or coda length, Source SEUSSN Bulletins (Va. Tech Pub); ANSS: source used here for Dmin_KM , Gp_DEG data, Rmss_Sec and NbStations, Depth recorded at 3.2 KM and Mag 1.9 Mc</t>
  </si>
  <si>
    <t>VTSO: 1.4 Mag, Md from duration or coda length, Source SEUSSN Bulletins (Va. Tech Pub); Mag type as Mc by ANSS; ANSS: source used here for RMSS_SEC</t>
  </si>
  <si>
    <t>VTSO: 2.3 Mag, Md from duration or coda length, Source SEUSSN Bulletins (Va. Tech Pub); Mag type as Mc by ANSS; ANSS: source used here for RMSS_SEC</t>
  </si>
  <si>
    <t xml:space="preserve">VTSO: 1.2 Mag, Md from duration or coda length, Source SEUSSN Bulletins (Va. Tech Pub); Mag type as Mc by ANSS; ANSS: source used here for RMSS_SEC </t>
  </si>
  <si>
    <t>VTSO: 2.1 Mag, Md from duration or coda length, Source SEUSSN Bulletins (Va. Tech Pub); Mag type as Mc by ANSS; ANSS: source used here for RMSS_SEC</t>
  </si>
  <si>
    <t>VTSO: 1.7 Mag, Md from duration or coda length, Source SEUSSN Bulletins (Va. Tech Pub); Mag type as Mc by ANSS; ANSS: source used here for RMSS_SEC</t>
  </si>
  <si>
    <t>VTSO: 2.6 Mag, Md from duration or coda length, Source SEUSSN Bulletins (Va. Tech Pub); Mag type as Mc by ANSS; ANSS: source used here for RMSS_SEC</t>
  </si>
  <si>
    <t>VTSO: 2.5 Mag, Md from duration or coda length, Source SEUSSN Bulletins (Va. Tech Pub); Mag type as Mc by ANSS; ANSS: source used here for RMSS_SEC</t>
  </si>
  <si>
    <t>VTSO: 1.8 Mag, Md from duration or coda length, Source SEUSSN Bulletins (Va. Tech Pub); ANSS: source used here for RMSS_SEC</t>
  </si>
  <si>
    <t>VTSO: 2.5 Mag, Md from duration or coda length, Source SEUSSN Bulletins (Va. Tech Pub); ANSS: source used here for RMSS_SEC</t>
  </si>
  <si>
    <t>VTSO: 1.4 Mag, Mb from Lg wave data (Nuttli, 1973), Source SEUSSN Bulletins (Va. Tech Pub); ANSS: source used here for RMSS_SEC</t>
  </si>
  <si>
    <t>VTSO: 2.1 Mag, Md from duration or coda length, Source SEUSSN Bulletins (Va. Tech Pub); ANSS: source used here for RMSS_SEC</t>
  </si>
  <si>
    <t>NCEER: Intensity to magnitude conversion, datum as felt area, Source: Nuttle and Zollweg (1974); Wheeler I-2736 as 2nd source</t>
  </si>
  <si>
    <t>VTSO: Mag 3.6,  mb determined from modified instruments/formuli, ErHo from "ERH", Source- Reinbold and Johnston (TEIC), 1986, USGS Final Rept., ;NCEER: Mag 3.5; Wheeler I-2736 as 2nd source</t>
  </si>
  <si>
    <t>Wheeler's Source: SRA,  (Wheeler I-2736)</t>
  </si>
  <si>
    <t>Information</t>
  </si>
  <si>
    <t xml:space="preserve">Data includes all magnitude quakes from 0.0 to 5.0.  None on the list in this workbook are above 4.7 magnitude.  </t>
  </si>
  <si>
    <t>Data were compiled at:</t>
  </si>
  <si>
    <t>The West Virginia Geological and Economic Survey</t>
  </si>
  <si>
    <t>Mont Chateau Research Center</t>
  </si>
  <si>
    <t>1 Mont Chateau Road</t>
  </si>
  <si>
    <t>Morgantown, WV 26508-8079</t>
  </si>
  <si>
    <t>Phone:  304-594-2331</t>
  </si>
  <si>
    <t>Fax:  304-594-2575</t>
  </si>
  <si>
    <t xml:space="preserve">Website/page and downloadable interactive PDF map of the seismic event locations: </t>
  </si>
  <si>
    <t xml:space="preserve">http://www.wvgs.wvnet.edu/www/earthquakes/seismic.html </t>
  </si>
  <si>
    <t>Contact Person:</t>
  </si>
  <si>
    <t xml:space="preserve">WVGES REST Map Services:  </t>
  </si>
  <si>
    <t>Sources used to compile the seismic event data:</t>
  </si>
  <si>
    <t>• ANSS – Advanced National Seismic System</t>
  </si>
  <si>
    <t>• CERI – Center for Earthquake Research and Information</t>
  </si>
  <si>
    <t>• LDEO – Lamont-Doherty Earth Observatory</t>
  </si>
  <si>
    <t>• NCEER – National Center for Earthquake Engineering Research</t>
  </si>
  <si>
    <t>Change Log</t>
  </si>
  <si>
    <t>Date</t>
  </si>
  <si>
    <t>Item</t>
  </si>
  <si>
    <t>Added earthquake of 8/16/2013 to data.</t>
  </si>
  <si>
    <t>Amended and augmented latest earthquake information based on CERI catalog data pulled from http://folkworm.ceri.memphis.edu/ on 8/19/2013 .</t>
  </si>
  <si>
    <t>Increased latitude and longitude precision from 3 to 5 decimal places based on CERI data.  Data ending in xx.xxx00 are assumed precision of 3.</t>
  </si>
  <si>
    <t>Added and amended definitions on "Definitions" spreadsheet.  Now complete.</t>
  </si>
  <si>
    <t>Renamed USGS_ID with new USGS identification name, added others; old IDs are noted in "Comments" column.</t>
  </si>
  <si>
    <t>Additions to "Information" spreadsheet.</t>
  </si>
  <si>
    <t>Added "USGSLink" column to contain hyperlinked addresses to USGS web pages of specific seismic events.</t>
  </si>
  <si>
    <t>Added earthquake of 10/13/2013 to data</t>
  </si>
  <si>
    <t>Added earthquake of 10/19/2013 to data</t>
  </si>
  <si>
    <t>Changed link to USGS for 10/13/2013 earthquake</t>
  </si>
  <si>
    <t>Added AASG WMS map service to REST services on Information page</t>
  </si>
  <si>
    <t>Added earthquake of 6/6/2014 to data</t>
  </si>
  <si>
    <t>Added earthquake of 1/17/2016; verified with LDEO with version 4 of their report as pulled for Internet on 1/26/2016</t>
  </si>
  <si>
    <t>USGS performed major adjustments to their database -changes in magnitude, location, event IDs, etc.  Those changes are reflected in this Excel workbook.</t>
  </si>
  <si>
    <t>Additional quakes added since 2016</t>
  </si>
  <si>
    <t>felt</t>
  </si>
  <si>
    <t>• USGS ENS – United States Geological Survey, Earthquake Notification Service  (pulled 12/10/2021)</t>
  </si>
  <si>
    <t>• Wheeler I-2737 – Wheeler, Russell L., Earthquakes In and Near the Northeastern United States, 1638-1998, Link:  https://pubs.usgs.gov/imap/i-2737/   (Used as reference here)</t>
  </si>
  <si>
    <t>From USGS data search performed on 12/10/2021 at 11 am via ANSS Catalog, https://earthquake.usgs.gov/earthquakes/search/</t>
  </si>
  <si>
    <t>* magnitude minimum:  0.5</t>
  </si>
  <si>
    <t>* date/time (UTM): from 1950-01-01 to 2021-12-10</t>
  </si>
  <si>
    <t>URL generated to acquire results:</t>
  </si>
  <si>
    <t>https://earthquake.usgs.gov/earthquakes/map/?extent=36.99378,-84.58374&amp;extent=40.7847,-75.79468&amp;range=search&amp;timeZone=utc&amp;search=%7B%22name%22:%22Search%20Results%22,%22params%22:%7B%22starttime%22:%221950-01-01%2000:00:00%22,%22endtime%22:%222021-12-10%2023:59:59%22,%22maxlatitude%22:40.697,%22minlatitude%22:37.09,%22maxlongitude%22:-77.596,%22minlongitude%22:-82.782,%22minmagnitude%22:0.5,%22orderby%22:%22time%22%7D%7D</t>
  </si>
  <si>
    <t>* Data with information in the "id" field are the result of the 12/10/2021 search and superceeds any previous entries for those seismic events.</t>
  </si>
  <si>
    <t>further verification needed</t>
  </si>
  <si>
    <t>Seismic event epicenters for West Virginia have been compiled from several data resources: VTSO, ANSS, USGS, USGS-ENS, LDEO, NCEER (especially for events prior to the year 2000).</t>
  </si>
  <si>
    <t>Earthquakes can be "felt" at 2.5.  Please refer to the USGS Magnitude/Intensity Comparison page for further information: https://www.usgs.gov/faqs/what-difference-between-earthquake-magnitude-and-earthquake-intensity-what-modified-mercalli</t>
  </si>
  <si>
    <t>forthcoming from WVGES</t>
  </si>
  <si>
    <t xml:space="preserve">These data are for information/display purposes only and to give a synopsis of seismic events occuring within the state of West Virginia.  </t>
  </si>
  <si>
    <t>Seconds - Coordinated Universal Time (UTC), for date of earthquake</t>
  </si>
  <si>
    <t>Month  - Coordinated Universal Time (UTC), for date of earthquake; Extracted from the time field.</t>
  </si>
  <si>
    <t>Day - Coordinated Universal Time (UTC), for date of earthquake; Extracted from the time field.</t>
  </si>
  <si>
    <t>Hour - Coordinated Universal Time (UTC), for date of earthquake; Extracted from the time field.</t>
  </si>
  <si>
    <t>Minute - Coordinated Universal Time (UTC), for date of earthquake; Extracted from the time field.</t>
  </si>
  <si>
    <t>Year - Coordinated Universal Time (UTC), for date of earthquake;  Extracted from the time field.</t>
  </si>
  <si>
    <t>UTC_second</t>
  </si>
  <si>
    <t>Refers to the means by which magnitudes were recorded: if they were reported as “felt” (Historical) or recorded via scientific instrumentation (Instrumental) as retrieved from catalog sources, especially for events prior to 2000.  Mostly all events are recorded as "Instrumental".</t>
  </si>
  <si>
    <t>"Historical", "Instrumental"</t>
  </si>
  <si>
    <t>The USGS indicates the date and time when the earthquake initiates rupture, which is known as the "origin" time. Note that large earthquakes can continue rupturing for many 10's of seconds. USGS provides time in UTC (Coordinated Universal Time). Seismologists use UTC to avoid confusion caused by local time zones and daylight savings time. On the individual USGS event pages (via the URL field), times are also provided for the time at the epicenter, and your local time based on the time your computer is set.</t>
  </si>
  <si>
    <t>Data pulled from USGS on 12/10/2021.</t>
  </si>
  <si>
    <t xml:space="preserve">• VTSO – Virginia Tech Seismological Observatory (Primary Source for older events, http://www.magma.geos.vt.edu/vtso/anonftp/catalog/ )  </t>
  </si>
  <si>
    <t>[44, 843]</t>
  </si>
  <si>
    <t>The total number of felt reports submitted to the DYFI? system.</t>
  </si>
  <si>
    <t>For earthquakes pulled from USGS catalog on 12/10/2021 and later.  Other "felt" values pulled from other catalogs--see WVGES_comments for sources.</t>
  </si>
  <si>
    <t>[0.4, 7.1]</t>
  </si>
  <si>
    <t>Horizontal distance from the epicenter to the nearest station (in degrees). 1 degree is approximately 111.2 kilometers. In general, the smaller this number, the more reliable is the calculated depth of the earthquake.</t>
  </si>
  <si>
    <t>[0.0, 180.0]</t>
  </si>
  <si>
    <t>The largest azimuthal gap between azimuthally adjacent stations (in degrees). In general, the smaller this number, the more reliable is the calculated horizontal position of the earthquake. Earthquake locations in which the azimuthal gap exceeds 180 degrees typically have large location and depth uncertainties.</t>
  </si>
  <si>
    <t>[0, 100]</t>
  </si>
  <si>
    <t>Uncertainty of reported depth of the event in kilometers.</t>
  </si>
  <si>
    <t>The depth error, in km, defined as the largest projection of the three principal errors on a vertical line.</t>
  </si>
  <si>
    <t>Uncertainty of reported location of the event in kilometers.</t>
  </si>
  <si>
    <t>The horizontal location error, in km, defined as the length of the largest projection of the three principal errors on a horizontal plane. The principal errors are the major axes of the error ellipsoid, and are mutually perpendicular. The horizontal and vertical uncertainties in an event's location varies from about 100 m horizontally and 300 meters vertically for the best located events, those in the middle of densely spaced seismograph networks, to 10s of kilometers for global events in many parts of the world. We report an "unknown" value if the contributing seismic network does not supply uncertainty estimates.</t>
  </si>
  <si>
    <t>A (generally) two-character network identifier with a (generally) eight-character network-assigned code.</t>
  </si>
  <si>
    <t>A unique identifier for the event. This is the current preferred id for the event, and may change over time. See the "ids" GeoJSON format property.</t>
  </si>
  <si>
    <t>"us2013mqbd"</t>
  </si>
  <si>
    <t>Uncertainty of reported magnitude of the event. The estimated standard error of the magnitude. The uncertainty corresponds to the specific magnitude type being reported and does not take into account magnitude variations and biases between different magnitude scales. We report an "unknown" value if the contributing seismic network does not supply uncertainty estimates.</t>
  </si>
  <si>
    <t>The network that originally authored the reported location of this event.</t>
  </si>
  <si>
    <t>Network that originally authored the reported magnitude for this event.</t>
  </si>
  <si>
    <t>Definitions tab:  The majority of the definitions used to describe the fields are taken verbatum from the USGS, https://earthquake.usgs.gov/data/comcat/data-eventterms.php.  Others, augmented by WVGES.</t>
  </si>
  <si>
    <t>Status is either automatic or reviewed. Automatic events are directly posted by automatic processing systems and have not been verified or altered by a human. Reviewed events have been looked at by a human. The level of review can range from a quick validity check to a careful reanalysis of the event.  WVGES added "further verification needed" for status for some events prior to 2000--these may have "sketchy" original documentation.</t>
  </si>
  <si>
    <t>“automatic”, “reviewed”, “deleted”, "further verification needed"</t>
  </si>
  <si>
    <t xml:space="preserve">Human-Induced tab:  Known and officially recorded human-induced seismic events (e.g., rock blasts, explosions, mine collapses) </t>
  </si>
  <si>
    <t>1)</t>
  </si>
  <si>
    <t>2)</t>
  </si>
  <si>
    <t>3)</t>
  </si>
  <si>
    <t>4)</t>
  </si>
  <si>
    <t>5)</t>
  </si>
  <si>
    <t>John M. Bocan GISP, GIS Programmer/Analyst II, Compiler,  bocan@wvgs.wvnet.edu</t>
  </si>
  <si>
    <t>Data for "mmi" and for "felt" were pulled directly from the USGS page for that event as af 12/10/2021</t>
  </si>
  <si>
    <t>Data for seismic events from were pulled from the USGS earthquake search tool on 12/10/2021, especially for events from 2006 to current.   See Change Log for details on the search</t>
  </si>
  <si>
    <t>Search parameters used:</t>
  </si>
  <si>
    <t>* geographic region:  via a bounding box drawn around the state of West Virginia in the USGS application</t>
  </si>
  <si>
    <t>Data with information in the "id" field are the result of the 12/10/2021 search and superceeds any previous entries for those seismic events.</t>
  </si>
  <si>
    <t>6)</t>
  </si>
  <si>
    <t>Dr. Ronald McDowell, Senior Research Geologist,  mcdowell@wvgs.wvnet.edu</t>
  </si>
  <si>
    <t>Major changes to USGS earthquake data in their catalog since 2016</t>
  </si>
  <si>
    <t>Counties derived from spatial selection by WVGES</t>
  </si>
  <si>
    <t>For the Event List, the type will be "earthquake".  Other terms will be in the "Human-induced" list when events are verified as such by USGS.</t>
  </si>
  <si>
    <t>Further information by the West Virginia Geological and Economic Survey (WVGES), usually about data and catalog source choices used for an event.</t>
  </si>
  <si>
    <t>String data type is used to preserve leading zeros.</t>
  </si>
  <si>
    <t>Primary Key Field; Time when the event occurred. Times are reported in milliseconds since the epoch ( 1970-01-01T00:00:00.000Z), and do not include leap seconds. In certain output formats, the date is formatted for readability.</t>
  </si>
  <si>
    <t xml:space="preserve">VTSO: 2.5 Mag, Md from duration or coda length, Source SEUSSN Bulletins (Va. Tech Pub); ANSS: source used here for RMSS_SEC; Suspected induced seismic event.  See Brudzinski, M.R., Kozłowska, M. "Seismicity induced by hydraulic fracturing and wastewater disposal in the Appalachian Basin, USA: a review". Acta Geophys. 67, 351–364 (2019). https://doi.org/10.1007/s11600-019-00249-7   </t>
  </si>
  <si>
    <t>Data pulled from USGS on 12/10/2021; Suspected induced seismic event.  See Brudzinski, M.R., Kozłowska, M. "Seismicity induced by hydraulic fracturing and wastewater disposal in the Appalachian Basin, USA: a review". Acta Geophys. 67, 351–364 (2019). https://doi.org/10.1007/s11600-019-00249-7.</t>
  </si>
  <si>
    <t xml:space="preserve">Data pulled from USGS on 12/10/2021; Suspected induced seismic event.  See Brudzinski, M.R., Kozłowska, M. "Seismicity induced by hydraulic fracturing and wastewater disposal in the Appalachian Basin, USA: a review". Acta Geophys. 67, 351–364 (2019). https://doi.org/10.1007/s11600-019-00249-7 .  </t>
  </si>
  <si>
    <t>Data pulled from USGS on 12/10/2021. Suspected induced seismic event.  See Brudzinski, M.R., Kozłowska, M. "Seismicity induced by hydraulic fracturing and wastewater disposal in the Appalachian Basin, USA: a review". Acta Geophys. 67, 351–364 (2019). https://doi.org/10.1007/s11600-019-00249-7.</t>
  </si>
  <si>
    <t>• Lessing, Peter, "Earthquake History of West Virginia", Environmental Geology Bulletin No. 12, West Virginia Geological and Economic Survey, 1974  (Used as reference here)</t>
  </si>
  <si>
    <t>number</t>
  </si>
  <si>
    <t>1,2,3</t>
  </si>
  <si>
    <t>A simple number for map labeling purposes that should be in the same ordering as the time field</t>
  </si>
  <si>
    <t>The "time" field serves as the primary key for data ordering.  The "number" field can also be used which is based on the ordering from "time"--used for map labeling purposes.</t>
  </si>
  <si>
    <t>Time (event ID)</t>
  </si>
  <si>
    <t>UTC Year</t>
  </si>
  <si>
    <t>UTC Month</t>
  </si>
  <si>
    <t>UTC Day</t>
  </si>
  <si>
    <t>UTC Hour</t>
  </si>
  <si>
    <t>Event URL</t>
  </si>
  <si>
    <t>MMI</t>
  </si>
  <si>
    <t>Recorded</t>
  </si>
  <si>
    <t>Magnitude</t>
  </si>
  <si>
    <t>County</t>
  </si>
  <si>
    <t>UTC Minute</t>
  </si>
  <si>
    <t>UTC Seconds</t>
  </si>
  <si>
    <t>Latitude</t>
  </si>
  <si>
    <t>Longitude</t>
  </si>
  <si>
    <t xml:space="preserve">https://earthquake.usgs.gov/earthquakes/eventpage/usp00008g9/ </t>
  </si>
  <si>
    <t xml:space="preserve">https://earthquake.usgs.gov/earthquakes/eventpage/se60139853/ </t>
  </si>
  <si>
    <t xml:space="preserve">https://earthquake.usgs.gov/earthquakes/eventpage/usp0004qn8/ </t>
  </si>
  <si>
    <t xml:space="preserve">https://earthquake.usgs.gov/earthquakes/eventpage/usp0004thc/ </t>
  </si>
  <si>
    <t xml:space="preserve">https://earthquake.usgs.gov/earthquakes/eventpage/se606219/ </t>
  </si>
  <si>
    <t xml:space="preserve">https://earthquake.usgs.gov/earthquakes/eventpage/se606830/ </t>
  </si>
  <si>
    <t xml:space="preserve">https://earthquake.usgs.gov/earthquakes/eventpage/se607139/ </t>
  </si>
  <si>
    <t xml:space="preserve">https://earthquake.usgs.gov/earthquakes/eventpage/se608185/ </t>
  </si>
  <si>
    <t xml:space="preserve">https://earthquake.usgs.gov/earthquakes/eventpage/se608194/ </t>
  </si>
  <si>
    <t xml:space="preserve">https://earthquake.usgs.gov/earthquakes/eventpage/se608196/ </t>
  </si>
  <si>
    <t xml:space="preserve">https://earthquake.usgs.gov/earthquakes/eventpage/usp000hc39/ </t>
  </si>
  <si>
    <t xml:space="preserve">https://earthquake.usgs.gov/earthquakes/eventpage/se608197/ </t>
  </si>
  <si>
    <t xml:space="preserve">https://earthquake.usgs.gov/earthquakes/eventpage/se608198/ </t>
  </si>
  <si>
    <t xml:space="preserve">https://earthquake.usgs.gov/earthquakes/eventpage/se608209/ </t>
  </si>
  <si>
    <t xml:space="preserve">https://earthquake.usgs.gov/earthquakes/eventpage/se608210/ </t>
  </si>
  <si>
    <t xml:space="preserve">https://earthquake.usgs.gov/earthquakes/eventpage/se608213/ </t>
  </si>
  <si>
    <t xml:space="preserve">https://earthquake.usgs.gov/earthquakes/eventpage/se608214/ </t>
  </si>
  <si>
    <t xml:space="preserve">https://earthquake.usgs.gov/earthquakes/eventpage/se608215/ </t>
  </si>
  <si>
    <t xml:space="preserve">https://earthquake.usgs.gov/earthquakes/eventpage/se608216/ </t>
  </si>
  <si>
    <t xml:space="preserve">https://earthquake.usgs.gov/earthquakes/eventpage/se608218/ </t>
  </si>
  <si>
    <t xml:space="preserve">https://earthquake.usgs.gov/earthquakes/eventpage/se609219/ </t>
  </si>
  <si>
    <t xml:space="preserve">https://earthquake.usgs.gov/earthquakes/eventpage/se609646/ </t>
  </si>
  <si>
    <t xml:space="preserve">https://earthquake.usgs.gov/earthquakes/eventpage/usp000jgbk/ </t>
  </si>
  <si>
    <t xml:space="preserve">https://earthquake.usgs.gov/earthquakes/eventpage/se610164/ </t>
  </si>
  <si>
    <t xml:space="preserve">https://earthquake.usgs.gov/earthquakes/eventpage/ld60041041/ </t>
  </si>
  <si>
    <t xml:space="preserve">https://earthquake.usgs.gov/earthquakes/eventpage/se610199/ </t>
  </si>
  <si>
    <t xml:space="preserve">https://earthquake.usgs.gov/earthquakes/eventpage/se610203/ </t>
  </si>
  <si>
    <t xml:space="preserve">https://earthquake.usgs.gov/earthquakes/eventpage/se610207/ </t>
  </si>
  <si>
    <t xml:space="preserve">https://earthquake.usgs.gov/earthquakes/eventpage/se610225/ </t>
  </si>
  <si>
    <t xml:space="preserve">https://earthquake.usgs.gov/earthquakes/eventpage/se610227/ </t>
  </si>
  <si>
    <t xml:space="preserve">https://earthquake.usgs.gov/earthquakes/eventpage/ld60066331/ </t>
  </si>
  <si>
    <t xml:space="preserve">https://earthquake.usgs.gov/earthquakes/eventpage/se610630/ </t>
  </si>
  <si>
    <t xml:space="preserve">https://earthquake.usgs.gov/earthquakes/eventpage/ld60108801/ </t>
  </si>
  <si>
    <t xml:space="preserve">https://earthquake.usgs.gov/earthquakes/eventpage/se60029113/ </t>
  </si>
  <si>
    <t xml:space="preserve">https://earthquake.usgs.gov/earthquakes/eventpage/se60032413/ </t>
  </si>
  <si>
    <t xml:space="preserve">https://earthquake.usgs.gov/earthquakes/eventpage/se60172362/ </t>
  </si>
  <si>
    <t xml:space="preserve">https://earthquake.usgs.gov/earthquakes/eventpage/se60042903/ </t>
  </si>
  <si>
    <t xml:space="preserve">https://earthquake.usgs.gov/earthquakes/eventpage/se60179327/ </t>
  </si>
  <si>
    <t xml:space="preserve">https://earthquake.usgs.gov/earthquakes/eventpage/se60076828/ </t>
  </si>
  <si>
    <t xml:space="preserve">https://earthquake.usgs.gov/earthquakes/eventpage/se60322771/ </t>
  </si>
  <si>
    <t xml:space="preserve">https://earthquake.usgs.gov/earthquakes/eventpage/se60323026/ </t>
  </si>
  <si>
    <t>If you view this map and data as a PDF, you can click any of the blue hyperlinked text to view further infromation on a website.</t>
  </si>
  <si>
    <t>mc</t>
  </si>
  <si>
    <t>Magnitude Type</t>
  </si>
  <si>
    <t>Map Num</t>
  </si>
  <si>
    <t>2022-08-10T00:36:34.020Z</t>
  </si>
  <si>
    <t>se60158843</t>
  </si>
  <si>
    <t>2022-08-10T18:21:10.781Z</t>
  </si>
  <si>
    <t>3 km S of Huntersville, West Virginia</t>
  </si>
  <si>
    <t>https://earthquake.usgs.gov/earthquakes/eventpage/se60158843/</t>
  </si>
  <si>
    <t>Data pulled from USGS on 8/15/2022.  Info from CSV file:   https://earthquake.usgs.gov/fdsnws/event/1/query.csv?starttime=2022-08-05%2000:00:00&amp;endtime=2022-08-12%2023:59:59&amp;maxlatitude=41.64&amp;minlatitude=36.633&amp;maxlongitude=-75.806&amp;minlongitude=-83.013&amp;minmagnitude=1.9&amp;orderby=time</t>
  </si>
  <si>
    <t>se60500438</t>
  </si>
  <si>
    <t>Mason</t>
  </si>
  <si>
    <t>https://earthquake.usgs.gov/earthquakes/eventpage/se60500438/</t>
  </si>
  <si>
    <t>Added new earthquake from August 8, 2022, 3 km S of Huntersville, West Virginia mag. 2.04; se60158843</t>
  </si>
  <si>
    <t>Added new earthquake from Feb 17, 2023.  7 km se of Cheshire, OH in WV, mag. 2.6; se6050043</t>
  </si>
  <si>
    <t>Added new earthquake from February 10, 2024.  7 km N or Richwood, WV;  se60501603</t>
  </si>
  <si>
    <t>Data as of:  2/16/2024</t>
  </si>
  <si>
    <t xml:space="preserve">se </t>
  </si>
  <si>
    <t>se60501603</t>
  </si>
  <si>
    <t>7 km N of Richwood, West Virginia</t>
  </si>
  <si>
    <t>https://earthquake.usgs.gov/earthquakes/eventpage/se60501603/</t>
  </si>
  <si>
    <t>Data pulled from USGS website/CSV info and from CERI http://folkworm.ceri.memphis.edu/REQ/html/reports/report_60501603.html on 2/16/2024</t>
  </si>
  <si>
    <t>Nicolas</t>
  </si>
  <si>
    <t>2023-02-17T21:54:06.190</t>
  </si>
  <si>
    <t>6 km east southeast of Cheshire, OH. (@ Hunt Valley Country Club)</t>
  </si>
  <si>
    <t>Data pulled from USGS website/CSV info and from CERI http://folkworm.ceri.memphis.edu/REQ/html/reports/report_60500438.html on 3/6/2023 and pulled again on 2/16/2024--many revisions from the previious pull</t>
  </si>
  <si>
    <t>Revised quake se6050043 from 2/17/2023 with updated data pulled on 2/16/2024</t>
  </si>
  <si>
    <t>2024-02-10T14:35:00.570Z</t>
  </si>
  <si>
    <t>2024-02-10T10:24:49.840Z</t>
  </si>
  <si>
    <t>2024-01-01T19:51:21.700Z</t>
  </si>
  <si>
    <t>2024</t>
  </si>
  <si>
    <t>10</t>
  </si>
  <si>
    <t>24</t>
  </si>
  <si>
    <t>49.840</t>
  </si>
  <si>
    <t>Data as of 2/16/2024.  For a more detailed listing, please download the West Virginia Earthquake spreadsheet/workbook from http://www.wvgs.wvnet.edu/www/earthquakes/seismic.html.</t>
  </si>
  <si>
    <t>Some definition of terms are provided with this map.  Please consult the West Virginia Earthquake Catalog 202402.xlsx spreadsheet/workbook for complete definitions.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</si>
</sst>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
    <numFmt numFmtId="165" formatCode="0.0000"/>
    <numFmt numFmtId="166" formatCode="0.000"/>
    <numFmt numFmtId="167" formatCode="0.00000"/>
    <numFmt numFmtId="168" formatCode="0.0"/>
  </numFmts>
  <fonts count="36"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0"/>
      <color theme="1"/>
      <name val="Arial"/>
      <family val="2"/>
    </font>
    <font>
      <b/>
      <sz val="18"/>
      <color theme="1"/>
      <name val="Calibri"/>
      <family val="2"/>
      <scheme val="minor"/>
    </font>
    <font>
      <b/>
      <sz val="11"/>
      <color theme="10"/>
      <name val="Calibri"/>
      <family val="2"/>
    </font>
    <font>
      <b/>
      <sz val="14"/>
      <color theme="1"/>
      <name val="Calibri"/>
      <family val="2"/>
      <scheme val="minor"/>
    </font>
    <font>
      <b/>
      <sz val="12"/>
      <color theme="1"/>
      <name val="Calibri"/>
      <family val="2"/>
      <scheme val="minor"/>
    </font>
    <font>
      <sz val="10"/>
      <color theme="0" tint="-0.249977111117893"/>
      <name val="Arial"/>
      <family val="2"/>
    </font>
    <font>
      <sz val="11"/>
      <color theme="0" tint="-0.249977111117893"/>
      <name val="Calibri"/>
      <family val="2"/>
      <scheme val="minor"/>
    </font>
    <font>
      <sz val="12"/>
      <color theme="1"/>
      <name val="Calibri"/>
      <family val="2"/>
      <scheme val="minor"/>
    </font>
    <font>
      <sz val="9"/>
      <color theme="1"/>
      <name val="Calibri"/>
      <family val="2"/>
      <scheme val="minor"/>
    </font>
    <font>
      <b/>
      <sz val="9"/>
      <color theme="1"/>
      <name val="Times New Roman"/>
      <family val="1"/>
    </font>
    <font>
      <sz val="9"/>
      <color theme="1"/>
      <name val="Times New Roman"/>
      <family val="1"/>
    </font>
    <font>
      <sz val="9"/>
      <color theme="0" tint="-0.249977111117893"/>
      <name val="Times New Roman"/>
      <family val="1"/>
    </font>
    <font>
      <sz val="9"/>
      <color theme="10"/>
      <name val="Times New Roman"/>
      <family val="1"/>
    </font>
    <font>
      <sz val="11"/>
      <color rgb="FF333333"/>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333333"/>
      <name val="Calibri"/>
      <family val="2"/>
      <scheme val="minor"/>
    </font>
    <font>
      <u/>
      <sz val="9"/>
      <color theme="10"/>
      <name val="Times New Roman"/>
      <family val="1"/>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14" applyNumberFormat="0" applyAlignment="0" applyProtection="0"/>
    <xf numFmtId="0" fontId="27" fillId="11" borderId="15" applyNumberFormat="0" applyAlignment="0" applyProtection="0"/>
    <xf numFmtId="0" fontId="28" fillId="11" borderId="14" applyNumberFormat="0" applyAlignment="0" applyProtection="0"/>
    <xf numFmtId="0" fontId="29" fillId="0" borderId="16" applyNumberFormat="0" applyFill="0" applyAlignment="0" applyProtection="0"/>
    <xf numFmtId="0" fontId="30" fillId="12" borderId="17" applyNumberFormat="0" applyAlignment="0" applyProtection="0"/>
    <xf numFmtId="0" fontId="31" fillId="0" borderId="0" applyNumberFormat="0" applyFill="0" applyBorder="0" applyAlignment="0" applyProtection="0"/>
    <xf numFmtId="0" fontId="18" fillId="13" borderId="18" applyNumberFormat="0" applyFont="0" applyAlignment="0" applyProtection="0"/>
    <xf numFmtId="0" fontId="32" fillId="0" borderId="0" applyNumberFormat="0" applyFill="0" applyBorder="0" applyAlignment="0" applyProtection="0"/>
    <xf numFmtId="0" fontId="1" fillId="0" borderId="19" applyNumberFormat="0" applyFill="0" applyAlignment="0" applyProtection="0"/>
    <xf numFmtId="0" fontId="33"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33" fillId="37" borderId="0" applyNumberFormat="0" applyBorder="0" applyAlignment="0" applyProtection="0"/>
  </cellStyleXfs>
  <cellXfs count="194">
    <xf numFmtId="0" fontId="0" fillId="0" borderId="0" xfId="0"/>
    <xf numFmtId="1" fontId="0" fillId="0" borderId="0" xfId="0" applyNumberFormat="1"/>
    <xf numFmtId="164" fontId="0" fillId="0" borderId="0" xfId="0" applyNumberFormat="1"/>
    <xf numFmtId="2" fontId="0" fillId="0" borderId="0" xfId="0" applyNumberFormat="1"/>
    <xf numFmtId="165" fontId="0" fillId="0" borderId="0" xfId="0" applyNumberFormat="1"/>
    <xf numFmtId="166" fontId="0" fillId="0" borderId="0" xfId="0" applyNumberFormat="1"/>
    <xf numFmtId="0" fontId="0" fillId="0" borderId="0" xfId="0" applyAlignment="1">
      <alignment vertical="center"/>
    </xf>
    <xf numFmtId="0" fontId="0" fillId="0" borderId="0" xfId="0" applyAlignment="1">
      <alignment horizontal="left" vertical="center" indent="4"/>
    </xf>
    <xf numFmtId="0" fontId="2" fillId="0" borderId="0" xfId="1" applyAlignment="1">
      <alignment horizontal="left" vertical="center" indent="4"/>
    </xf>
    <xf numFmtId="0" fontId="3" fillId="0" borderId="0" xfId="0" applyFont="1" applyAlignment="1">
      <alignment horizontal="left" vertical="center" indent="4"/>
    </xf>
    <xf numFmtId="0" fontId="0" fillId="0" borderId="0" xfId="0" applyAlignment="1">
      <alignment wrapText="1"/>
    </xf>
    <xf numFmtId="0" fontId="0" fillId="0" borderId="0" xfId="0" applyAlignment="1">
      <alignment horizontal="left" vertical="center" indent="2"/>
    </xf>
    <xf numFmtId="0" fontId="4" fillId="0" borderId="0" xfId="0" applyFont="1" applyFill="1"/>
    <xf numFmtId="49" fontId="4" fillId="0" borderId="0" xfId="0" applyNumberFormat="1" applyFont="1"/>
    <xf numFmtId="49" fontId="4" fillId="0" borderId="0" xfId="0" applyNumberFormat="1" applyFont="1" applyFill="1"/>
    <xf numFmtId="49" fontId="4" fillId="2" borderId="0" xfId="0" applyNumberFormat="1" applyFont="1" applyFill="1"/>
    <xf numFmtId="167" fontId="4" fillId="0" borderId="0" xfId="0" applyNumberFormat="1" applyFont="1"/>
    <xf numFmtId="168" fontId="4" fillId="0" borderId="0" xfId="0" applyNumberFormat="1" applyFont="1"/>
    <xf numFmtId="1" fontId="4" fillId="0" borderId="0" xfId="0" applyNumberFormat="1" applyFont="1"/>
    <xf numFmtId="167" fontId="4" fillId="0" borderId="0" xfId="0" applyNumberFormat="1" applyFont="1" applyFill="1"/>
    <xf numFmtId="168" fontId="4" fillId="0" borderId="0" xfId="0" applyNumberFormat="1" applyFont="1" applyFill="1"/>
    <xf numFmtId="1" fontId="4" fillId="0" borderId="0" xfId="0" applyNumberFormat="1" applyFont="1" applyFill="1"/>
    <xf numFmtId="0" fontId="4" fillId="0" borderId="0" xfId="0" applyFont="1"/>
    <xf numFmtId="0" fontId="4" fillId="0" borderId="0" xfId="0" applyNumberFormat="1" applyFont="1"/>
    <xf numFmtId="2" fontId="4" fillId="0" borderId="0" xfId="0" applyNumberFormat="1" applyFont="1"/>
    <xf numFmtId="2" fontId="4" fillId="0" borderId="0" xfId="0" applyNumberFormat="1" applyFont="1" applyFill="1"/>
    <xf numFmtId="0" fontId="5" fillId="0" borderId="0" xfId="0" applyFont="1" applyAlignment="1">
      <alignment horizontal="left"/>
    </xf>
    <xf numFmtId="0" fontId="1" fillId="0" borderId="0" xfId="0" applyFont="1"/>
    <xf numFmtId="0" fontId="6" fillId="0" borderId="0" xfId="1" applyFont="1" applyAlignment="1" applyProtection="1"/>
    <xf numFmtId="0" fontId="7" fillId="0" borderId="0" xfId="0" applyFont="1"/>
    <xf numFmtId="0" fontId="0" fillId="0" borderId="0" xfId="0" applyAlignment="1">
      <alignment horizontal="center"/>
    </xf>
    <xf numFmtId="0" fontId="8" fillId="3" borderId="0" xfId="0" applyFont="1" applyFill="1" applyAlignment="1">
      <alignment horizontal="center"/>
    </xf>
    <xf numFmtId="0" fontId="8" fillId="3" borderId="0" xfId="0" applyFont="1" applyFill="1" applyAlignment="1">
      <alignment horizontal="left"/>
    </xf>
    <xf numFmtId="14" fontId="0" fillId="0" borderId="0" xfId="0" applyNumberFormat="1" applyAlignment="1">
      <alignment horizontal="center"/>
    </xf>
    <xf numFmtId="0" fontId="0" fillId="0" borderId="0" xfId="0" applyAlignment="1">
      <alignment horizontal="left"/>
    </xf>
    <xf numFmtId="1" fontId="0" fillId="4" borderId="0" xfId="0" applyNumberFormat="1" applyFill="1"/>
    <xf numFmtId="1" fontId="2" fillId="0" borderId="0" xfId="1" applyNumberFormat="1"/>
    <xf numFmtId="14" fontId="0" fillId="0" borderId="0" xfId="0" applyNumberFormat="1"/>
    <xf numFmtId="0" fontId="0" fillId="0" borderId="1" xfId="0" applyFont="1" applyBorder="1" applyAlignment="1">
      <alignment vertical="center"/>
    </xf>
    <xf numFmtId="0" fontId="0" fillId="0" borderId="1" xfId="0" applyFont="1" applyBorder="1" applyAlignment="1">
      <alignment vertical="top" wrapText="1"/>
    </xf>
    <xf numFmtId="0" fontId="0" fillId="3" borderId="1" xfId="0" applyFont="1" applyFill="1" applyBorder="1" applyAlignment="1">
      <alignment vertical="center"/>
    </xf>
    <xf numFmtId="0" fontId="0" fillId="3" borderId="1" xfId="0" applyFont="1" applyFill="1" applyBorder="1" applyAlignment="1">
      <alignmen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1" xfId="1" applyBorder="1" applyAlignment="1">
      <alignment horizontal="lef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2" xfId="0" applyBorder="1" applyAlignment="1">
      <alignment horizontal="left" vertical="center"/>
    </xf>
    <xf numFmtId="0" fontId="2" fillId="0" borderId="2" xfId="1" applyBorder="1" applyAlignment="1">
      <alignment horizontal="left" vertical="center"/>
    </xf>
    <xf numFmtId="0" fontId="0" fillId="0" borderId="2" xfId="0" applyBorder="1" applyAlignment="1">
      <alignment vertical="center" wrapText="1"/>
    </xf>
    <xf numFmtId="0" fontId="0" fillId="0" borderId="0" xfId="0" applyBorder="1"/>
    <xf numFmtId="0" fontId="0" fillId="0" borderId="0" xfId="0" applyBorder="1" applyAlignment="1">
      <alignment wrapText="1"/>
    </xf>
    <xf numFmtId="0" fontId="0" fillId="0" borderId="4" xfId="0" applyBorder="1" applyAlignment="1">
      <alignment vertical="center" wrapText="1"/>
    </xf>
    <xf numFmtId="0" fontId="0" fillId="0" borderId="6" xfId="0" applyBorder="1"/>
    <xf numFmtId="0" fontId="0" fillId="0" borderId="6" xfId="0" applyBorder="1" applyAlignment="1">
      <alignment wrapText="1"/>
    </xf>
    <xf numFmtId="0" fontId="0" fillId="0" borderId="7" xfId="0" applyBorder="1" applyAlignment="1">
      <alignment vertical="center" wrapText="1"/>
    </xf>
    <xf numFmtId="0" fontId="0" fillId="0" borderId="1" xfId="0" applyBorder="1"/>
    <xf numFmtId="0" fontId="0" fillId="0" borderId="1" xfId="0" applyBorder="1" applyAlignment="1">
      <alignment wrapText="1"/>
    </xf>
    <xf numFmtId="0" fontId="2" fillId="0" borderId="4" xfId="1" applyBorder="1" applyAlignment="1">
      <alignment vertical="center" wrapText="1"/>
    </xf>
    <xf numFmtId="0" fontId="2" fillId="0" borderId="7" xfId="1" applyBorder="1" applyAlignment="1">
      <alignment vertical="center" wrapText="1"/>
    </xf>
    <xf numFmtId="0" fontId="0" fillId="0" borderId="1" xfId="0" applyFont="1" applyFill="1" applyBorder="1" applyAlignment="1">
      <alignment vertical="center"/>
    </xf>
    <xf numFmtId="0" fontId="0" fillId="0" borderId="2" xfId="0" applyBorder="1" applyAlignment="1">
      <alignment vertical="center"/>
    </xf>
    <xf numFmtId="0" fontId="2" fillId="0" borderId="2" xfId="1" applyBorder="1" applyAlignment="1">
      <alignment vertical="center" wrapText="1"/>
    </xf>
    <xf numFmtId="1" fontId="1" fillId="5" borderId="0" xfId="0" applyNumberFormat="1" applyFont="1" applyFill="1"/>
    <xf numFmtId="164" fontId="1" fillId="5" borderId="0" xfId="0" applyNumberFormat="1" applyFont="1" applyFill="1"/>
    <xf numFmtId="2" fontId="1" fillId="5" borderId="0" xfId="0" applyNumberFormat="1" applyFont="1" applyFill="1"/>
    <xf numFmtId="165" fontId="1" fillId="5" borderId="0" xfId="0" applyNumberFormat="1" applyFont="1" applyFill="1"/>
    <xf numFmtId="166" fontId="1" fillId="5" borderId="0" xfId="0" applyNumberFormat="1" applyFont="1" applyFill="1"/>
    <xf numFmtId="1" fontId="1" fillId="5" borderId="1" xfId="0" applyNumberFormat="1" applyFont="1" applyFill="1" applyBorder="1"/>
    <xf numFmtId="164" fontId="1" fillId="5" borderId="1" xfId="0" applyNumberFormat="1" applyFont="1" applyFill="1" applyBorder="1"/>
    <xf numFmtId="2" fontId="1" fillId="5" borderId="1" xfId="0" applyNumberFormat="1" applyFont="1" applyFill="1" applyBorder="1"/>
    <xf numFmtId="165" fontId="1" fillId="5" borderId="1" xfId="0" applyNumberFormat="1" applyFont="1" applyFill="1" applyBorder="1"/>
    <xf numFmtId="166" fontId="1" fillId="5" borderId="1" xfId="0" applyNumberFormat="1" applyFont="1" applyFill="1" applyBorder="1"/>
    <xf numFmtId="2" fontId="9" fillId="0" borderId="0" xfId="0" applyNumberFormat="1" applyFont="1"/>
    <xf numFmtId="1" fontId="10" fillId="0" borderId="0" xfId="0" applyNumberFormat="1" applyFont="1"/>
    <xf numFmtId="1" fontId="9" fillId="0" borderId="0" xfId="0" applyNumberFormat="1" applyFont="1"/>
    <xf numFmtId="1" fontId="9" fillId="0" borderId="0" xfId="0" applyNumberFormat="1" applyFont="1" applyFill="1"/>
    <xf numFmtId="0" fontId="9" fillId="0" borderId="0" xfId="0" applyFont="1"/>
    <xf numFmtId="168" fontId="9" fillId="0" borderId="0" xfId="0" applyNumberFormat="1" applyFont="1"/>
    <xf numFmtId="168" fontId="9" fillId="0" borderId="0" xfId="0" applyNumberFormat="1" applyFont="1" applyFill="1"/>
    <xf numFmtId="2" fontId="9" fillId="0" borderId="0" xfId="0" applyNumberFormat="1" applyFont="1" applyFill="1"/>
    <xf numFmtId="0" fontId="9" fillId="0" borderId="0" xfId="0" applyFont="1" applyFill="1"/>
    <xf numFmtId="0" fontId="4" fillId="0" borderId="0" xfId="0" applyNumberFormat="1" applyFont="1" applyFill="1"/>
    <xf numFmtId="2" fontId="0" fillId="0" borderId="0" xfId="0" applyNumberFormat="1" applyFill="1"/>
    <xf numFmtId="1" fontId="0" fillId="0" borderId="0" xfId="0" applyNumberFormat="1" applyFill="1"/>
    <xf numFmtId="0" fontId="0" fillId="0" borderId="1" xfId="0" applyFont="1" applyFill="1" applyBorder="1" applyAlignment="1">
      <alignment vertical="top"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49" fontId="1"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top" wrapText="1"/>
    </xf>
    <xf numFmtId="0" fontId="0" fillId="0" borderId="0" xfId="0"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alignment horizontal="center" wrapText="1"/>
    </xf>
    <xf numFmtId="0" fontId="0" fillId="0" borderId="0" xfId="0" applyFill="1" applyBorder="1" applyAlignment="1">
      <alignment vertical="center"/>
    </xf>
    <xf numFmtId="0" fontId="0" fillId="0" borderId="0" xfId="0" applyFill="1" applyBorder="1"/>
    <xf numFmtId="0" fontId="0" fillId="0" borderId="0" xfId="0" applyFill="1" applyBorder="1" applyAlignment="1">
      <alignment horizontal="center" vertical="center"/>
    </xf>
    <xf numFmtId="0" fontId="1" fillId="0" borderId="0" xfId="0" applyFont="1" applyFill="1" applyBorder="1" applyAlignment="1">
      <alignment vertical="center"/>
    </xf>
    <xf numFmtId="0" fontId="0" fillId="0" borderId="0" xfId="0" applyFill="1" applyBorder="1" applyAlignment="1">
      <alignment vertical="center" wrapText="1"/>
    </xf>
    <xf numFmtId="0" fontId="2" fillId="0" borderId="0" xfId="1" applyFill="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wrapText="1"/>
    </xf>
    <xf numFmtId="0" fontId="0" fillId="3" borderId="1" xfId="0" applyFont="1" applyFill="1" applyBorder="1" applyAlignment="1">
      <alignment horizontal="center" vertical="center"/>
    </xf>
    <xf numFmtId="0" fontId="0" fillId="3" borderId="1" xfId="0" quotePrefix="1" applyFont="1" applyFill="1" applyBorder="1" applyAlignment="1">
      <alignment horizontal="center" vertical="center"/>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2" fillId="3" borderId="1" xfId="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2" fillId="3" borderId="1" xfId="1" applyFill="1" applyBorder="1" applyAlignment="1">
      <alignment vertical="center"/>
    </xf>
    <xf numFmtId="0" fontId="0" fillId="3" borderId="1" xfId="0" applyFill="1" applyBorder="1" applyAlignment="1">
      <alignment vertical="center"/>
    </xf>
    <xf numFmtId="0" fontId="2" fillId="3" borderId="1" xfId="1" applyFill="1" applyBorder="1" applyAlignment="1">
      <alignment vertical="center" wrapText="1"/>
    </xf>
    <xf numFmtId="0" fontId="1" fillId="3" borderId="1" xfId="0" applyFont="1" applyFill="1" applyBorder="1" applyAlignment="1">
      <alignment horizontal="center" wrapText="1"/>
    </xf>
    <xf numFmtId="0" fontId="0" fillId="3" borderId="1" xfId="0" applyFont="1" applyFill="1" applyBorder="1" applyAlignment="1">
      <alignment horizontal="left" vertical="center"/>
    </xf>
    <xf numFmtId="0" fontId="0" fillId="3" borderId="1" xfId="0" applyFont="1" applyFill="1" applyBorder="1" applyAlignment="1">
      <alignment horizontal="left" wrapText="1"/>
    </xf>
    <xf numFmtId="0" fontId="7" fillId="5" borderId="1" xfId="0" applyFont="1" applyFill="1" applyBorder="1" applyAlignment="1">
      <alignment horizontal="center" vertical="center"/>
    </xf>
    <xf numFmtId="0" fontId="7" fillId="5" borderId="1" xfId="0" applyFont="1" applyFill="1" applyBorder="1" applyAlignment="1">
      <alignment horizontal="center"/>
    </xf>
    <xf numFmtId="0" fontId="7" fillId="5" borderId="1" xfId="0" applyFont="1" applyFill="1" applyBorder="1" applyAlignment="1">
      <alignment horizontal="center" wrapText="1"/>
    </xf>
    <xf numFmtId="0" fontId="8" fillId="0" borderId="1" xfId="0" applyFont="1" applyBorder="1" applyAlignment="1">
      <alignment vertical="center"/>
    </xf>
    <xf numFmtId="49" fontId="8" fillId="3"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8" fillId="3" borderId="1"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8" fillId="0" borderId="1" xfId="0" applyFont="1" applyFill="1" applyBorder="1" applyAlignment="1">
      <alignment horizontal="left" vertical="center"/>
    </xf>
    <xf numFmtId="0" fontId="11" fillId="0" borderId="5" xfId="0" applyFont="1" applyBorder="1" applyAlignment="1">
      <alignment vertical="center"/>
    </xf>
    <xf numFmtId="0" fontId="8" fillId="3" borderId="1" xfId="0" applyFont="1" applyFill="1" applyBorder="1" applyAlignment="1">
      <alignment horizontal="left" vertical="center"/>
    </xf>
    <xf numFmtId="0" fontId="8" fillId="0" borderId="1" xfId="0" applyFont="1" applyBorder="1" applyAlignment="1"/>
    <xf numFmtId="0" fontId="1" fillId="6" borderId="0" xfId="0" applyFont="1" applyFill="1"/>
    <xf numFmtId="1" fontId="1" fillId="5" borderId="1" xfId="0" applyNumberFormat="1" applyFont="1" applyFill="1" applyBorder="1" applyAlignment="1">
      <alignment horizontal="center"/>
    </xf>
    <xf numFmtId="1" fontId="1" fillId="5" borderId="1" xfId="0" applyNumberFormat="1" applyFont="1" applyFill="1" applyBorder="1" applyAlignment="1">
      <alignment horizontal="center" wrapText="1"/>
    </xf>
    <xf numFmtId="164" fontId="1" fillId="5" borderId="1" xfId="0" applyNumberFormat="1" applyFont="1" applyFill="1" applyBorder="1" applyAlignment="1">
      <alignment horizontal="center" wrapText="1"/>
    </xf>
    <xf numFmtId="2" fontId="1" fillId="5" borderId="1" xfId="0" applyNumberFormat="1" applyFont="1" applyFill="1" applyBorder="1" applyAlignment="1">
      <alignment horizontal="center" wrapText="1"/>
    </xf>
    <xf numFmtId="1" fontId="0" fillId="0" borderId="0" xfId="0" applyNumberFormat="1" applyAlignment="1">
      <alignment horizontal="center"/>
    </xf>
    <xf numFmtId="2" fontId="0" fillId="0" borderId="0" xfId="0" applyNumberFormat="1" applyAlignment="1">
      <alignment horizontal="center"/>
    </xf>
    <xf numFmtId="0" fontId="1" fillId="0" borderId="0" xfId="0" applyFont="1" applyAlignment="1">
      <alignment horizontal="center"/>
    </xf>
    <xf numFmtId="0" fontId="12" fillId="0" borderId="0" xfId="0" applyFont="1"/>
    <xf numFmtId="1" fontId="12" fillId="0" borderId="0" xfId="0" applyNumberFormat="1" applyFont="1"/>
    <xf numFmtId="1" fontId="12" fillId="0" borderId="0" xfId="0" applyNumberFormat="1" applyFont="1" applyAlignment="1">
      <alignment horizontal="center"/>
    </xf>
    <xf numFmtId="164" fontId="12" fillId="0" borderId="0" xfId="0" applyNumberFormat="1" applyFont="1"/>
    <xf numFmtId="2" fontId="12" fillId="0" borderId="0" xfId="0" applyNumberFormat="1" applyFont="1" applyAlignment="1">
      <alignment horizontal="center"/>
    </xf>
    <xf numFmtId="1" fontId="0" fillId="0" borderId="0" xfId="0" applyNumberFormat="1" applyFont="1"/>
    <xf numFmtId="1" fontId="0" fillId="0" borderId="0" xfId="0" applyNumberFormat="1" applyFont="1" applyAlignment="1">
      <alignment horizontal="center"/>
    </xf>
    <xf numFmtId="164" fontId="0" fillId="0" borderId="0" xfId="0" applyNumberFormat="1" applyFont="1"/>
    <xf numFmtId="2" fontId="0" fillId="0" borderId="0" xfId="0" applyNumberFormat="1" applyFont="1" applyAlignment="1">
      <alignment horizontal="center"/>
    </xf>
    <xf numFmtId="0" fontId="1" fillId="6" borderId="9" xfId="0" applyFont="1" applyFill="1" applyBorder="1" applyAlignment="1">
      <alignment horizontal="center" wrapText="1"/>
    </xf>
    <xf numFmtId="0" fontId="13" fillId="0" borderId="9" xfId="0" applyFont="1" applyBorder="1" applyAlignment="1">
      <alignment horizontal="center"/>
    </xf>
    <xf numFmtId="0" fontId="14" fillId="0" borderId="8" xfId="0" applyFont="1" applyFill="1" applyBorder="1"/>
    <xf numFmtId="1" fontId="14" fillId="0" borderId="8" xfId="0" applyNumberFormat="1" applyFont="1" applyFill="1" applyBorder="1" applyAlignment="1">
      <alignment horizontal="center"/>
    </xf>
    <xf numFmtId="49" fontId="14" fillId="0" borderId="8" xfId="0" applyNumberFormat="1" applyFont="1" applyFill="1" applyBorder="1" applyAlignment="1">
      <alignment horizontal="center"/>
    </xf>
    <xf numFmtId="49" fontId="14" fillId="0" borderId="8" xfId="0" applyNumberFormat="1" applyFont="1" applyFill="1" applyBorder="1"/>
    <xf numFmtId="167" fontId="14" fillId="0" borderId="8" xfId="0" applyNumberFormat="1" applyFont="1" applyFill="1" applyBorder="1"/>
    <xf numFmtId="168" fontId="14" fillId="0" borderId="8" xfId="0" applyNumberFormat="1" applyFont="1" applyFill="1" applyBorder="1" applyAlignment="1">
      <alignment horizontal="center"/>
    </xf>
    <xf numFmtId="2" fontId="15" fillId="0" borderId="10" xfId="0" applyNumberFormat="1" applyFont="1" applyBorder="1"/>
    <xf numFmtId="49" fontId="14" fillId="0" borderId="8" xfId="0" applyNumberFormat="1" applyFont="1" applyBorder="1" applyAlignment="1">
      <alignment horizontal="center"/>
    </xf>
    <xf numFmtId="49" fontId="14" fillId="0" borderId="8" xfId="0" applyNumberFormat="1" applyFont="1" applyBorder="1"/>
    <xf numFmtId="167" fontId="14" fillId="0" borderId="8" xfId="0" applyNumberFormat="1" applyFont="1" applyBorder="1"/>
    <xf numFmtId="168" fontId="14" fillId="0" borderId="8" xfId="0" applyNumberFormat="1" applyFont="1" applyBorder="1" applyAlignment="1">
      <alignment horizontal="center"/>
    </xf>
    <xf numFmtId="1" fontId="15" fillId="0" borderId="8" xfId="0" applyNumberFormat="1" applyFont="1" applyBorder="1" applyAlignment="1">
      <alignment horizontal="center"/>
    </xf>
    <xf numFmtId="1" fontId="14" fillId="0" borderId="8" xfId="0" applyNumberFormat="1" applyFont="1" applyBorder="1" applyAlignment="1">
      <alignment horizontal="center"/>
    </xf>
    <xf numFmtId="1" fontId="15" fillId="0" borderId="8" xfId="0" applyNumberFormat="1" applyFont="1" applyFill="1" applyBorder="1" applyAlignment="1">
      <alignment horizontal="center"/>
    </xf>
    <xf numFmtId="0" fontId="15" fillId="0" borderId="8" xfId="0" applyFont="1" applyBorder="1" applyAlignment="1">
      <alignment horizontal="center"/>
    </xf>
    <xf numFmtId="0" fontId="15" fillId="0" borderId="8" xfId="0" applyFont="1" applyFill="1" applyBorder="1" applyAlignment="1">
      <alignment horizontal="center"/>
    </xf>
    <xf numFmtId="0" fontId="14" fillId="0" borderId="8" xfId="0" applyFont="1" applyBorder="1" applyAlignment="1">
      <alignment horizontal="center"/>
    </xf>
    <xf numFmtId="1" fontId="14" fillId="0" borderId="8" xfId="0" applyNumberFormat="1" applyFont="1" applyBorder="1"/>
    <xf numFmtId="164" fontId="14" fillId="0" borderId="8" xfId="0" applyNumberFormat="1" applyFont="1" applyBorder="1"/>
    <xf numFmtId="2" fontId="14" fillId="0" borderId="8" xfId="0" applyNumberFormat="1" applyFont="1" applyBorder="1" applyAlignment="1">
      <alignment horizontal="center"/>
    </xf>
    <xf numFmtId="1" fontId="16" fillId="0" borderId="10" xfId="1" applyNumberFormat="1" applyFont="1" applyBorder="1"/>
    <xf numFmtId="2" fontId="15" fillId="0" borderId="8" xfId="0" applyNumberFormat="1" applyFont="1" applyBorder="1" applyAlignment="1">
      <alignment horizontal="center"/>
    </xf>
    <xf numFmtId="49" fontId="14" fillId="2" borderId="8" xfId="0" applyNumberFormat="1" applyFont="1" applyFill="1" applyBorder="1" applyAlignment="1">
      <alignment horizontal="center"/>
    </xf>
    <xf numFmtId="2" fontId="14" fillId="0" borderId="10" xfId="0" applyNumberFormat="1" applyFont="1" applyBorder="1"/>
    <xf numFmtId="0" fontId="14" fillId="0" borderId="8" xfId="0" applyFont="1" applyFill="1" applyBorder="1" applyAlignment="1">
      <alignment horizontal="center"/>
    </xf>
    <xf numFmtId="1" fontId="14" fillId="0" borderId="8" xfId="0" applyNumberFormat="1" applyFont="1" applyBorder="1" applyAlignment="1">
      <alignment horizontal="left"/>
    </xf>
    <xf numFmtId="164" fontId="14" fillId="0" borderId="8" xfId="0" applyNumberFormat="1" applyFont="1" applyBorder="1" applyAlignment="1">
      <alignment horizontal="right"/>
    </xf>
    <xf numFmtId="1" fontId="14" fillId="0" borderId="10" xfId="0" applyNumberFormat="1" applyFont="1" applyBorder="1"/>
    <xf numFmtId="0" fontId="17" fillId="0" borderId="0" xfId="0" applyFont="1"/>
    <xf numFmtId="0" fontId="0" fillId="0" borderId="0" xfId="0"/>
    <xf numFmtId="0" fontId="0" fillId="0" borderId="0" xfId="0"/>
    <xf numFmtId="0" fontId="34" fillId="0" borderId="0" xfId="0" applyFont="1"/>
    <xf numFmtId="0" fontId="0" fillId="0" borderId="0" xfId="0" applyFill="1"/>
    <xf numFmtId="0" fontId="14" fillId="0" borderId="8" xfId="0" applyFont="1" applyBorder="1"/>
    <xf numFmtId="1" fontId="35" fillId="0" borderId="10" xfId="1" applyNumberFormat="1" applyFont="1" applyBorder="1"/>
    <xf numFmtId="1" fontId="12" fillId="0" borderId="0" xfId="0" applyNumberFormat="1" applyFont="1" applyAlignment="1">
      <alignment horizontal="center" wrapText="1"/>
    </xf>
    <xf numFmtId="0" fontId="0" fillId="0" borderId="0" xfId="0" applyAlignment="1">
      <alignment horizont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81">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8</xdr:col>
      <xdr:colOff>278561</xdr:colOff>
      <xdr:row>115</xdr:row>
      <xdr:rowOff>107831</xdr:rowOff>
    </xdr:from>
    <xdr:to>
      <xdr:col>11</xdr:col>
      <xdr:colOff>620025</xdr:colOff>
      <xdr:row>119</xdr:row>
      <xdr:rowOff>96698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2075" y="17747053"/>
          <a:ext cx="2228492" cy="663345"/>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wvgs.wvnet.edu/www/earthquakes/seismic.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arthquake.usgs.gov/earthquakes/eventpage/se60501603/" TargetMode="External"/><Relationship Id="rId2" Type="http://schemas.openxmlformats.org/officeDocument/2006/relationships/hyperlink" Target="https://earthquake.usgs.gov/earthquakes/eventpage/se60500438/" TargetMode="External"/><Relationship Id="rId1" Type="http://schemas.openxmlformats.org/officeDocument/2006/relationships/hyperlink" Target="https://earthquake.usgs.gov/earthquakes/eventpage/ushis3082/" TargetMode="Externa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earthquake.usgs.gov/earthquakes/eventpage/se606219/" TargetMode="External"/><Relationship Id="rId13" Type="http://schemas.openxmlformats.org/officeDocument/2006/relationships/hyperlink" Target="https://earthquake.usgs.gov/earthquakes/eventpage/se608196/" TargetMode="External"/><Relationship Id="rId18" Type="http://schemas.openxmlformats.org/officeDocument/2006/relationships/hyperlink" Target="https://earthquake.usgs.gov/earthquakes/eventpage/se608210/" TargetMode="External"/><Relationship Id="rId26" Type="http://schemas.openxmlformats.org/officeDocument/2006/relationships/hyperlink" Target="https://earthquake.usgs.gov/earthquakes/eventpage/usp000jgbk/" TargetMode="External"/><Relationship Id="rId39" Type="http://schemas.openxmlformats.org/officeDocument/2006/relationships/hyperlink" Target="https://earthquake.usgs.gov/earthquakes/eventpage/se60172362/" TargetMode="External"/><Relationship Id="rId3" Type="http://schemas.openxmlformats.org/officeDocument/2006/relationships/hyperlink" Target="https://earthquake.usgs.gov/earthquakes/eventpage/usp0000eu9/" TargetMode="External"/><Relationship Id="rId21" Type="http://schemas.openxmlformats.org/officeDocument/2006/relationships/hyperlink" Target="https://earthquake.usgs.gov/earthquakes/eventpage/se608215/" TargetMode="External"/><Relationship Id="rId34" Type="http://schemas.openxmlformats.org/officeDocument/2006/relationships/hyperlink" Target="https://earthquake.usgs.gov/earthquakes/eventpage/ld60066331/" TargetMode="External"/><Relationship Id="rId42" Type="http://schemas.openxmlformats.org/officeDocument/2006/relationships/hyperlink" Target="https://earthquake.usgs.gov/earthquakes/eventpage/se60076828/" TargetMode="External"/><Relationship Id="rId47" Type="http://schemas.openxmlformats.org/officeDocument/2006/relationships/drawing" Target="../drawings/drawing1.xml"/><Relationship Id="rId7" Type="http://schemas.openxmlformats.org/officeDocument/2006/relationships/hyperlink" Target="https://earthquake.usgs.gov/earthquakes/eventpage/usp0004thc/" TargetMode="External"/><Relationship Id="rId12" Type="http://schemas.openxmlformats.org/officeDocument/2006/relationships/hyperlink" Target="https://earthquake.usgs.gov/earthquakes/eventpage/se608194/" TargetMode="External"/><Relationship Id="rId17" Type="http://schemas.openxmlformats.org/officeDocument/2006/relationships/hyperlink" Target="https://earthquake.usgs.gov/earthquakes/eventpage/se608209/" TargetMode="External"/><Relationship Id="rId25" Type="http://schemas.openxmlformats.org/officeDocument/2006/relationships/hyperlink" Target="https://earthquake.usgs.gov/earthquakes/eventpage/se609646/" TargetMode="External"/><Relationship Id="rId33" Type="http://schemas.openxmlformats.org/officeDocument/2006/relationships/hyperlink" Target="https://earthquake.usgs.gov/earthquakes/eventpage/se610227/" TargetMode="External"/><Relationship Id="rId38" Type="http://schemas.openxmlformats.org/officeDocument/2006/relationships/hyperlink" Target="https://earthquake.usgs.gov/earthquakes/eventpage/se60032413/" TargetMode="External"/><Relationship Id="rId46" Type="http://schemas.openxmlformats.org/officeDocument/2006/relationships/printerSettings" Target="../printerSettings/printerSettings2.bin"/><Relationship Id="rId2" Type="http://schemas.openxmlformats.org/officeDocument/2006/relationships/hyperlink" Target="https://earthquake.usgs.gov/earthquakes/eventpage/usp00008g9/" TargetMode="External"/><Relationship Id="rId16" Type="http://schemas.openxmlformats.org/officeDocument/2006/relationships/hyperlink" Target="https://earthquake.usgs.gov/earthquakes/eventpage/se608198/" TargetMode="External"/><Relationship Id="rId20" Type="http://schemas.openxmlformats.org/officeDocument/2006/relationships/hyperlink" Target="https://earthquake.usgs.gov/earthquakes/eventpage/se608214/" TargetMode="External"/><Relationship Id="rId29" Type="http://schemas.openxmlformats.org/officeDocument/2006/relationships/hyperlink" Target="https://earthquake.usgs.gov/earthquakes/eventpage/se610199/" TargetMode="External"/><Relationship Id="rId41" Type="http://schemas.openxmlformats.org/officeDocument/2006/relationships/hyperlink" Target="https://earthquake.usgs.gov/earthquakes/eventpage/se60179327/" TargetMode="External"/><Relationship Id="rId1" Type="http://schemas.openxmlformats.org/officeDocument/2006/relationships/hyperlink" Target="https://earthquake.usgs.gov/earthquakes/eventpage/ushis3082/" TargetMode="External"/><Relationship Id="rId6" Type="http://schemas.openxmlformats.org/officeDocument/2006/relationships/hyperlink" Target="https://earthquake.usgs.gov/earthquakes/eventpage/usp0004qn8/" TargetMode="External"/><Relationship Id="rId11" Type="http://schemas.openxmlformats.org/officeDocument/2006/relationships/hyperlink" Target="https://earthquake.usgs.gov/earthquakes/eventpage/se608185/" TargetMode="External"/><Relationship Id="rId24" Type="http://schemas.openxmlformats.org/officeDocument/2006/relationships/hyperlink" Target="https://earthquake.usgs.gov/earthquakes/eventpage/se609219/" TargetMode="External"/><Relationship Id="rId32" Type="http://schemas.openxmlformats.org/officeDocument/2006/relationships/hyperlink" Target="https://earthquake.usgs.gov/earthquakes/eventpage/se610225/" TargetMode="External"/><Relationship Id="rId37" Type="http://schemas.openxmlformats.org/officeDocument/2006/relationships/hyperlink" Target="https://earthquake.usgs.gov/earthquakes/eventpage/se60029113/" TargetMode="External"/><Relationship Id="rId40" Type="http://schemas.openxmlformats.org/officeDocument/2006/relationships/hyperlink" Target="https://earthquake.usgs.gov/earthquakes/eventpage/se60042903/" TargetMode="External"/><Relationship Id="rId45" Type="http://schemas.openxmlformats.org/officeDocument/2006/relationships/hyperlink" Target="https://earthquake.usgs.gov/earthquakes/eventpage/se60501603/" TargetMode="External"/><Relationship Id="rId5" Type="http://schemas.openxmlformats.org/officeDocument/2006/relationships/hyperlink" Target="https://earthquake.usgs.gov/earthquakes/eventpage/se60139853/" TargetMode="External"/><Relationship Id="rId15" Type="http://schemas.openxmlformats.org/officeDocument/2006/relationships/hyperlink" Target="https://earthquake.usgs.gov/earthquakes/eventpage/se608197/" TargetMode="External"/><Relationship Id="rId23" Type="http://schemas.openxmlformats.org/officeDocument/2006/relationships/hyperlink" Target="https://earthquake.usgs.gov/earthquakes/eventpage/se608218/" TargetMode="External"/><Relationship Id="rId28" Type="http://schemas.openxmlformats.org/officeDocument/2006/relationships/hyperlink" Target="https://earthquake.usgs.gov/earthquakes/eventpage/ld60041041/" TargetMode="External"/><Relationship Id="rId36" Type="http://schemas.openxmlformats.org/officeDocument/2006/relationships/hyperlink" Target="https://earthquake.usgs.gov/earthquakes/eventpage/ld60108801/" TargetMode="External"/><Relationship Id="rId10" Type="http://schemas.openxmlformats.org/officeDocument/2006/relationships/hyperlink" Target="https://earthquake.usgs.gov/earthquakes/eventpage/se607139/" TargetMode="External"/><Relationship Id="rId19" Type="http://schemas.openxmlformats.org/officeDocument/2006/relationships/hyperlink" Target="https://earthquake.usgs.gov/earthquakes/eventpage/se608213/" TargetMode="External"/><Relationship Id="rId31" Type="http://schemas.openxmlformats.org/officeDocument/2006/relationships/hyperlink" Target="https://earthquake.usgs.gov/earthquakes/eventpage/se610207/" TargetMode="External"/><Relationship Id="rId44" Type="http://schemas.openxmlformats.org/officeDocument/2006/relationships/hyperlink" Target="https://earthquake.usgs.gov/earthquakes/eventpage/se60323026/" TargetMode="External"/><Relationship Id="rId4" Type="http://schemas.openxmlformats.org/officeDocument/2006/relationships/hyperlink" Target="https://earthquake.usgs.gov/earthquakes/eventpage/usp0000gyg/" TargetMode="External"/><Relationship Id="rId9" Type="http://schemas.openxmlformats.org/officeDocument/2006/relationships/hyperlink" Target="https://earthquake.usgs.gov/earthquakes/eventpage/se606830/" TargetMode="External"/><Relationship Id="rId14" Type="http://schemas.openxmlformats.org/officeDocument/2006/relationships/hyperlink" Target="https://earthquake.usgs.gov/earthquakes/eventpage/usp000hc39/" TargetMode="External"/><Relationship Id="rId22" Type="http://schemas.openxmlformats.org/officeDocument/2006/relationships/hyperlink" Target="https://earthquake.usgs.gov/earthquakes/eventpage/se608216/" TargetMode="External"/><Relationship Id="rId27" Type="http://schemas.openxmlformats.org/officeDocument/2006/relationships/hyperlink" Target="https://earthquake.usgs.gov/earthquakes/eventpage/se610164/" TargetMode="External"/><Relationship Id="rId30" Type="http://schemas.openxmlformats.org/officeDocument/2006/relationships/hyperlink" Target="https://earthquake.usgs.gov/earthquakes/eventpage/se610203/" TargetMode="External"/><Relationship Id="rId35" Type="http://schemas.openxmlformats.org/officeDocument/2006/relationships/hyperlink" Target="https://earthquake.usgs.gov/earthquakes/eventpage/se610630/" TargetMode="External"/><Relationship Id="rId43" Type="http://schemas.openxmlformats.org/officeDocument/2006/relationships/hyperlink" Target="https://earthquake.usgs.gov/earthquakes/eventpage/se6032277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arthquake.usgs.gov/data/comcat/" TargetMode="External"/><Relationship Id="rId3" Type="http://schemas.openxmlformats.org/officeDocument/2006/relationships/hyperlink" Target="http://www.geonames.org/" TargetMode="External"/><Relationship Id="rId7" Type="http://schemas.openxmlformats.org/officeDocument/2006/relationships/hyperlink" Target="https://earthquake.usgs.gov/data/dyfi/" TargetMode="External"/><Relationship Id="rId12" Type="http://schemas.openxmlformats.org/officeDocument/2006/relationships/printerSettings" Target="../printerSettings/printerSettings3.bin"/><Relationship Id="rId2" Type="http://schemas.openxmlformats.org/officeDocument/2006/relationships/hyperlink" Target="https://earthquake.usgs.gov/data/flinn_engdahl.php" TargetMode="External"/><Relationship Id="rId1" Type="http://schemas.openxmlformats.org/officeDocument/2006/relationships/hyperlink" Target="https://www.usgs.gov/natural-hazards/earthquake-hazards/science/magnitude-types" TargetMode="External"/><Relationship Id="rId6" Type="http://schemas.openxmlformats.org/officeDocument/2006/relationships/hyperlink" Target="http://www.nist.gov/pml/div688/leapseconds.cfm" TargetMode="External"/><Relationship Id="rId11" Type="http://schemas.openxmlformats.org/officeDocument/2006/relationships/hyperlink" Target="https://earthquake.usgs.gov/data/comcat/" TargetMode="External"/><Relationship Id="rId5" Type="http://schemas.openxmlformats.org/officeDocument/2006/relationships/hyperlink" Target="http://earth-info.nga.mil/gns/html/" TargetMode="External"/><Relationship Id="rId10" Type="http://schemas.openxmlformats.org/officeDocument/2006/relationships/hyperlink" Target="http://earth-info.nga.mil/GandG/publications/tr8350.2/tr8350_2.html" TargetMode="External"/><Relationship Id="rId4" Type="http://schemas.openxmlformats.org/officeDocument/2006/relationships/hyperlink" Target="https://earthquake.usgs.gov/data/flinn_engdahl.php" TargetMode="External"/><Relationship Id="rId9" Type="http://schemas.openxmlformats.org/officeDocument/2006/relationships/hyperlink" Target="http://earth-info.nga.mil/GandG/publications/tr8350.2/tr8350_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election activeCell="K10" sqref="K10"/>
    </sheetView>
  </sheetViews>
  <sheetFormatPr defaultRowHeight="15" x14ac:dyDescent="0.25"/>
  <cols>
    <col min="2" max="2" width="163.42578125" bestFit="1" customWidth="1"/>
  </cols>
  <sheetData>
    <row r="1" spans="1:2" ht="23.25" x14ac:dyDescent="0.35">
      <c r="B1" s="26" t="s">
        <v>451</v>
      </c>
    </row>
    <row r="3" spans="1:2" x14ac:dyDescent="0.25">
      <c r="B3" s="27" t="s">
        <v>451</v>
      </c>
    </row>
    <row r="4" spans="1:2" x14ac:dyDescent="0.25">
      <c r="A4" t="s">
        <v>535</v>
      </c>
      <c r="B4" t="s">
        <v>497</v>
      </c>
    </row>
    <row r="5" spans="1:2" x14ac:dyDescent="0.25">
      <c r="A5" t="s">
        <v>536</v>
      </c>
      <c r="B5" t="s">
        <v>452</v>
      </c>
    </row>
    <row r="6" spans="1:2" ht="30" x14ac:dyDescent="0.25">
      <c r="A6" t="s">
        <v>537</v>
      </c>
      <c r="B6" s="10" t="s">
        <v>498</v>
      </c>
    </row>
    <row r="7" spans="1:2" x14ac:dyDescent="0.25">
      <c r="A7" t="s">
        <v>538</v>
      </c>
      <c r="B7" t="s">
        <v>541</v>
      </c>
    </row>
    <row r="8" spans="1:2" x14ac:dyDescent="0.25">
      <c r="A8" t="s">
        <v>539</v>
      </c>
      <c r="B8" t="s">
        <v>542</v>
      </c>
    </row>
    <row r="9" spans="1:2" x14ac:dyDescent="0.25">
      <c r="A9" t="s">
        <v>546</v>
      </c>
      <c r="B9" t="s">
        <v>545</v>
      </c>
    </row>
    <row r="11" spans="1:2" x14ac:dyDescent="0.25">
      <c r="B11" t="s">
        <v>500</v>
      </c>
    </row>
    <row r="13" spans="1:2" x14ac:dyDescent="0.25">
      <c r="B13" t="s">
        <v>531</v>
      </c>
    </row>
    <row r="14" spans="1:2" x14ac:dyDescent="0.25">
      <c r="B14" t="s">
        <v>534</v>
      </c>
    </row>
    <row r="16" spans="1:2" x14ac:dyDescent="0.25">
      <c r="B16" t="s">
        <v>562</v>
      </c>
    </row>
    <row r="18" spans="2:2" x14ac:dyDescent="0.25">
      <c r="B18" s="27" t="s">
        <v>453</v>
      </c>
    </row>
    <row r="19" spans="2:2" x14ac:dyDescent="0.25">
      <c r="B19" t="s">
        <v>454</v>
      </c>
    </row>
    <row r="20" spans="2:2" x14ac:dyDescent="0.25">
      <c r="B20" t="s">
        <v>455</v>
      </c>
    </row>
    <row r="21" spans="2:2" x14ac:dyDescent="0.25">
      <c r="B21" t="s">
        <v>456</v>
      </c>
    </row>
    <row r="22" spans="2:2" x14ac:dyDescent="0.25">
      <c r="B22" t="s">
        <v>457</v>
      </c>
    </row>
    <row r="23" spans="2:2" x14ac:dyDescent="0.25">
      <c r="B23" t="s">
        <v>458</v>
      </c>
    </row>
    <row r="24" spans="2:2" x14ac:dyDescent="0.25">
      <c r="B24" t="s">
        <v>459</v>
      </c>
    </row>
    <row r="25" spans="2:2" x14ac:dyDescent="0.25">
      <c r="B25" t="s">
        <v>460</v>
      </c>
    </row>
    <row r="26" spans="2:2" x14ac:dyDescent="0.25">
      <c r="B26" s="28" t="s">
        <v>461</v>
      </c>
    </row>
    <row r="28" spans="2:2" x14ac:dyDescent="0.25">
      <c r="B28" s="27" t="s">
        <v>462</v>
      </c>
    </row>
    <row r="29" spans="2:2" x14ac:dyDescent="0.25">
      <c r="B29" t="s">
        <v>540</v>
      </c>
    </row>
    <row r="31" spans="2:2" x14ac:dyDescent="0.25">
      <c r="B31" t="s">
        <v>547</v>
      </c>
    </row>
    <row r="33" spans="2:2" x14ac:dyDescent="0.25">
      <c r="B33" s="27" t="s">
        <v>463</v>
      </c>
    </row>
    <row r="34" spans="2:2" x14ac:dyDescent="0.25">
      <c r="B34" s="28" t="s">
        <v>499</v>
      </c>
    </row>
    <row r="36" spans="2:2" x14ac:dyDescent="0.25">
      <c r="B36" s="27" t="s">
        <v>464</v>
      </c>
    </row>
    <row r="37" spans="2:2" x14ac:dyDescent="0.25">
      <c r="B37" t="s">
        <v>512</v>
      </c>
    </row>
    <row r="38" spans="2:2" x14ac:dyDescent="0.25">
      <c r="B38" t="s">
        <v>465</v>
      </c>
    </row>
    <row r="39" spans="2:2" x14ac:dyDescent="0.25">
      <c r="B39" t="s">
        <v>466</v>
      </c>
    </row>
    <row r="40" spans="2:2" x14ac:dyDescent="0.25">
      <c r="B40" t="s">
        <v>467</v>
      </c>
    </row>
    <row r="41" spans="2:2" x14ac:dyDescent="0.25">
      <c r="B41" t="s">
        <v>468</v>
      </c>
    </row>
    <row r="42" spans="2:2" x14ac:dyDescent="0.25">
      <c r="B42" t="s">
        <v>488</v>
      </c>
    </row>
    <row r="43" spans="2:2" x14ac:dyDescent="0.25">
      <c r="B43" t="s">
        <v>489</v>
      </c>
    </row>
    <row r="44" spans="2:2" x14ac:dyDescent="0.25">
      <c r="B44" t="s">
        <v>558</v>
      </c>
    </row>
  </sheetData>
  <hyperlinks>
    <hyperlink ref="B2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B7" sqref="B7"/>
    </sheetView>
  </sheetViews>
  <sheetFormatPr defaultRowHeight="15" x14ac:dyDescent="0.25"/>
  <cols>
    <col min="1" max="1" width="10.7109375" bestFit="1" customWidth="1"/>
    <col min="2" max="2" width="135.28515625" bestFit="1" customWidth="1"/>
  </cols>
  <sheetData>
    <row r="1" spans="1:2" ht="23.25" x14ac:dyDescent="0.35">
      <c r="A1" s="30"/>
      <c r="B1" s="26" t="s">
        <v>469</v>
      </c>
    </row>
    <row r="2" spans="1:2" ht="18.75" x14ac:dyDescent="0.3">
      <c r="A2" s="30"/>
      <c r="B2" s="29" t="s">
        <v>634</v>
      </c>
    </row>
    <row r="3" spans="1:2" ht="15.75" x14ac:dyDescent="0.25">
      <c r="A3" s="31" t="s">
        <v>470</v>
      </c>
      <c r="B3" s="32" t="s">
        <v>471</v>
      </c>
    </row>
    <row r="5" spans="1:2" s="187" customFormat="1" x14ac:dyDescent="0.25">
      <c r="A5" s="37">
        <v>45338</v>
      </c>
      <c r="B5" s="187" t="s">
        <v>633</v>
      </c>
    </row>
    <row r="6" spans="1:2" s="187" customFormat="1" x14ac:dyDescent="0.25">
      <c r="A6" s="37"/>
      <c r="B6" s="187" t="s">
        <v>644</v>
      </c>
    </row>
    <row r="7" spans="1:2" s="187" customFormat="1" x14ac:dyDescent="0.25">
      <c r="A7" s="37">
        <v>44992</v>
      </c>
      <c r="B7" s="187" t="s">
        <v>632</v>
      </c>
    </row>
    <row r="8" spans="1:2" s="187" customFormat="1" x14ac:dyDescent="0.25">
      <c r="A8" s="37">
        <v>44788</v>
      </c>
      <c r="B8" s="187" t="s">
        <v>631</v>
      </c>
    </row>
    <row r="9" spans="1:2" s="187" customFormat="1" x14ac:dyDescent="0.25"/>
    <row r="10" spans="1:2" x14ac:dyDescent="0.25">
      <c r="A10" s="37">
        <v>44540</v>
      </c>
      <c r="B10" t="s">
        <v>490</v>
      </c>
    </row>
    <row r="11" spans="1:2" x14ac:dyDescent="0.25">
      <c r="B11" t="s">
        <v>543</v>
      </c>
    </row>
    <row r="12" spans="1:2" x14ac:dyDescent="0.25">
      <c r="B12" t="s">
        <v>491</v>
      </c>
    </row>
    <row r="13" spans="1:2" x14ac:dyDescent="0.25">
      <c r="B13" t="s">
        <v>492</v>
      </c>
    </row>
    <row r="14" spans="1:2" x14ac:dyDescent="0.25">
      <c r="B14" t="s">
        <v>544</v>
      </c>
    </row>
    <row r="15" spans="1:2" x14ac:dyDescent="0.25">
      <c r="B15" t="s">
        <v>493</v>
      </c>
    </row>
    <row r="16" spans="1:2" ht="60" x14ac:dyDescent="0.25">
      <c r="B16" s="10" t="s">
        <v>494</v>
      </c>
    </row>
    <row r="17" spans="1:2" x14ac:dyDescent="0.25">
      <c r="B17" t="s">
        <v>495</v>
      </c>
    </row>
    <row r="20" spans="1:2" x14ac:dyDescent="0.25">
      <c r="A20" s="30"/>
    </row>
    <row r="21" spans="1:2" x14ac:dyDescent="0.25">
      <c r="A21" s="33">
        <v>43327</v>
      </c>
      <c r="B21" t="s">
        <v>548</v>
      </c>
    </row>
    <row r="22" spans="1:2" x14ac:dyDescent="0.25">
      <c r="A22" s="30"/>
      <c r="B22" t="s">
        <v>485</v>
      </c>
    </row>
    <row r="23" spans="1:2" x14ac:dyDescent="0.25">
      <c r="A23" s="30"/>
      <c r="B23" t="s">
        <v>486</v>
      </c>
    </row>
    <row r="24" spans="1:2" x14ac:dyDescent="0.25">
      <c r="A24" s="33">
        <v>42395</v>
      </c>
      <c r="B24" s="34" t="s">
        <v>484</v>
      </c>
    </row>
    <row r="25" spans="1:2" x14ac:dyDescent="0.25">
      <c r="A25" s="33">
        <v>41800</v>
      </c>
      <c r="B25" t="s">
        <v>483</v>
      </c>
    </row>
    <row r="26" spans="1:2" x14ac:dyDescent="0.25">
      <c r="A26" s="33">
        <v>41570</v>
      </c>
      <c r="B26" t="s">
        <v>480</v>
      </c>
    </row>
    <row r="27" spans="1:2" x14ac:dyDescent="0.25">
      <c r="A27" s="30"/>
      <c r="B27" t="s">
        <v>481</v>
      </c>
    </row>
    <row r="28" spans="1:2" x14ac:dyDescent="0.25">
      <c r="A28" s="30"/>
      <c r="B28" t="s">
        <v>482</v>
      </c>
    </row>
    <row r="29" spans="1:2" x14ac:dyDescent="0.25">
      <c r="A29" s="33">
        <v>41562</v>
      </c>
      <c r="B29" t="s">
        <v>479</v>
      </c>
    </row>
    <row r="30" spans="1:2" x14ac:dyDescent="0.25">
      <c r="A30" s="33">
        <v>41506</v>
      </c>
      <c r="B30" t="s">
        <v>472</v>
      </c>
    </row>
    <row r="31" spans="1:2" x14ac:dyDescent="0.25">
      <c r="A31" s="30"/>
      <c r="B31" t="s">
        <v>473</v>
      </c>
    </row>
    <row r="32" spans="1:2" x14ac:dyDescent="0.25">
      <c r="A32" s="30"/>
      <c r="B32" t="s">
        <v>474</v>
      </c>
    </row>
    <row r="33" spans="1:2" x14ac:dyDescent="0.25">
      <c r="A33" s="30"/>
      <c r="B33" t="s">
        <v>475</v>
      </c>
    </row>
    <row r="34" spans="1:2" x14ac:dyDescent="0.25">
      <c r="A34" s="30"/>
      <c r="B34" t="s">
        <v>476</v>
      </c>
    </row>
    <row r="35" spans="1:2" x14ac:dyDescent="0.25">
      <c r="A35" s="30"/>
      <c r="B35" t="s">
        <v>477</v>
      </c>
    </row>
    <row r="36" spans="1:2" x14ac:dyDescent="0.25">
      <c r="A36" s="30"/>
      <c r="B36" t="s">
        <v>478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112"/>
  <sheetViews>
    <sheetView tabSelected="1" zoomScale="98" zoomScaleNormal="98" workbookViewId="0">
      <pane ySplit="1" topLeftCell="A83" activePane="bottomLeft" state="frozen"/>
      <selection pane="bottomLeft" activeCell="A113" sqref="A113"/>
    </sheetView>
  </sheetViews>
  <sheetFormatPr defaultRowHeight="15" x14ac:dyDescent="0.25"/>
  <cols>
    <col min="2" max="2" width="25" style="1" customWidth="1"/>
    <col min="3" max="3" width="9.42578125" style="1" bestFit="1" customWidth="1"/>
    <col min="4" max="4" width="11.42578125" style="1" bestFit="1" customWidth="1"/>
    <col min="5" max="5" width="8.7109375" style="1" customWidth="1"/>
    <col min="6" max="6" width="9.5703125" style="1" bestFit="1" customWidth="1"/>
    <col min="7" max="7" width="11.85546875" style="1" bestFit="1" customWidth="1"/>
    <col min="8" max="8" width="12.5703125" style="1" bestFit="1" customWidth="1"/>
    <col min="9" max="9" width="15" style="2" customWidth="1"/>
    <col min="10" max="10" width="10.28515625" style="2" bestFit="1" customWidth="1"/>
    <col min="11" max="11" width="7.5703125" style="3" customWidth="1"/>
    <col min="12" max="12" width="4.7109375" style="3" bestFit="1" customWidth="1"/>
    <col min="13" max="13" width="9" style="1" bestFit="1" customWidth="1"/>
    <col min="14" max="15" width="9" style="1" customWidth="1"/>
    <col min="16" max="16" width="11.140625" style="1" bestFit="1" customWidth="1"/>
    <col min="17" max="18" width="7.85546875" style="1" bestFit="1" customWidth="1"/>
    <col min="19" max="19" width="7.85546875" style="4" bestFit="1" customWidth="1"/>
    <col min="20" max="20" width="7.85546875" style="3" bestFit="1" customWidth="1"/>
    <col min="21" max="21" width="5.5703125" style="1" bestFit="1" customWidth="1"/>
    <col min="22" max="22" width="11.5703125" style="1" bestFit="1" customWidth="1"/>
    <col min="23" max="23" width="25" style="1" customWidth="1"/>
    <col min="24" max="24" width="41.85546875" style="1" customWidth="1"/>
    <col min="25" max="25" width="16.42578125" style="1" customWidth="1"/>
    <col min="26" max="26" width="16.42578125" style="1" bestFit="1" customWidth="1"/>
    <col min="27" max="27" width="14.42578125" style="3" bestFit="1" customWidth="1"/>
    <col min="28" max="28" width="10.5703125" style="3" bestFit="1" customWidth="1"/>
    <col min="29" max="29" width="19.7109375" style="5" customWidth="1"/>
    <col min="30" max="30" width="8.140625" style="1" customWidth="1"/>
    <col min="31" max="31" width="22.28515625" style="1" bestFit="1" customWidth="1"/>
    <col min="32" max="32" width="14" style="1" customWidth="1"/>
    <col min="33" max="33" width="12.42578125" style="1" customWidth="1"/>
    <col min="34" max="34" width="63.28515625" style="1" customWidth="1"/>
    <col min="35" max="35" width="255.5703125" customWidth="1"/>
  </cols>
  <sheetData>
    <row r="1" spans="1:35" x14ac:dyDescent="0.25">
      <c r="A1" s="138" t="s">
        <v>559</v>
      </c>
      <c r="B1" s="68" t="s">
        <v>0</v>
      </c>
      <c r="C1" s="68" t="s">
        <v>1</v>
      </c>
      <c r="D1" s="68" t="s">
        <v>2</v>
      </c>
      <c r="E1" s="68" t="s">
        <v>3</v>
      </c>
      <c r="F1" s="68" t="s">
        <v>4</v>
      </c>
      <c r="G1" s="68" t="s">
        <v>5</v>
      </c>
      <c r="H1" s="68" t="s">
        <v>6</v>
      </c>
      <c r="I1" s="69" t="s">
        <v>7</v>
      </c>
      <c r="J1" s="69" t="s">
        <v>8</v>
      </c>
      <c r="K1" s="70" t="s">
        <v>9</v>
      </c>
      <c r="L1" s="70" t="s">
        <v>10</v>
      </c>
      <c r="M1" s="68" t="s">
        <v>11</v>
      </c>
      <c r="N1" s="68" t="s">
        <v>328</v>
      </c>
      <c r="O1" s="68" t="s">
        <v>487</v>
      </c>
      <c r="P1" s="68" t="s">
        <v>378</v>
      </c>
      <c r="Q1" s="68" t="s">
        <v>12</v>
      </c>
      <c r="R1" s="68" t="s">
        <v>13</v>
      </c>
      <c r="S1" s="71" t="s">
        <v>14</v>
      </c>
      <c r="T1" s="70" t="s">
        <v>15</v>
      </c>
      <c r="U1" s="68" t="s">
        <v>16</v>
      </c>
      <c r="V1" s="68" t="s">
        <v>17</v>
      </c>
      <c r="W1" s="68" t="s">
        <v>18</v>
      </c>
      <c r="X1" s="68" t="s">
        <v>19</v>
      </c>
      <c r="Y1" s="68" t="s">
        <v>29</v>
      </c>
      <c r="Z1" s="68" t="s">
        <v>20</v>
      </c>
      <c r="AA1" s="70" t="s">
        <v>21</v>
      </c>
      <c r="AB1" s="70" t="s">
        <v>22</v>
      </c>
      <c r="AC1" s="72" t="s">
        <v>23</v>
      </c>
      <c r="AD1" s="68" t="s">
        <v>24</v>
      </c>
      <c r="AE1" s="68" t="s">
        <v>25</v>
      </c>
      <c r="AF1" s="68" t="s">
        <v>26</v>
      </c>
      <c r="AG1" s="68" t="s">
        <v>27</v>
      </c>
      <c r="AH1" s="68" t="s">
        <v>349</v>
      </c>
      <c r="AI1" s="68" t="s">
        <v>391</v>
      </c>
    </row>
    <row r="2" spans="1:35" x14ac:dyDescent="0.25">
      <c r="A2">
        <v>1</v>
      </c>
      <c r="B2" s="12" t="str">
        <f t="shared" ref="B2:B15" si="0">CONCATENATE(C2,"-",D2,"-",E2,"T",F2,":",G2,":",H2)</f>
        <v>1824-07-15T16:20:00</v>
      </c>
      <c r="C2" s="14">
        <v>1824</v>
      </c>
      <c r="D2" s="14" t="s">
        <v>352</v>
      </c>
      <c r="E2" s="14">
        <v>15</v>
      </c>
      <c r="F2" s="14">
        <v>16</v>
      </c>
      <c r="G2" s="14">
        <v>20</v>
      </c>
      <c r="H2" s="14" t="s">
        <v>353</v>
      </c>
      <c r="I2" s="19">
        <v>39.700000000000003</v>
      </c>
      <c r="J2" s="19">
        <v>-80.5</v>
      </c>
      <c r="K2" s="79" t="s">
        <v>372</v>
      </c>
      <c r="L2" s="20">
        <v>4.0999999999999996</v>
      </c>
      <c r="M2" s="20" t="s">
        <v>373</v>
      </c>
      <c r="N2" s="20">
        <v>4</v>
      </c>
      <c r="O2" s="80" t="s">
        <v>372</v>
      </c>
      <c r="P2" s="21" t="s">
        <v>379</v>
      </c>
      <c r="Q2" s="79" t="s">
        <v>372</v>
      </c>
      <c r="R2" s="79" t="s">
        <v>372</v>
      </c>
      <c r="S2" s="76" t="s">
        <v>372</v>
      </c>
      <c r="T2" s="80" t="s">
        <v>372</v>
      </c>
      <c r="U2" s="73" t="s">
        <v>372</v>
      </c>
      <c r="V2" s="73" t="s">
        <v>372</v>
      </c>
      <c r="W2" s="73" t="s">
        <v>372</v>
      </c>
      <c r="X2" s="73" t="s">
        <v>372</v>
      </c>
      <c r="Y2" s="21" t="s">
        <v>382</v>
      </c>
      <c r="Z2" s="1" t="s">
        <v>36</v>
      </c>
      <c r="AA2" s="20">
        <v>222.4</v>
      </c>
      <c r="AB2" s="79" t="s">
        <v>372</v>
      </c>
      <c r="AC2" s="73" t="s">
        <v>372</v>
      </c>
      <c r="AD2" s="73" t="s">
        <v>372</v>
      </c>
      <c r="AE2" s="24" t="s">
        <v>496</v>
      </c>
      <c r="AF2" s="73" t="s">
        <v>372</v>
      </c>
      <c r="AG2" s="73" t="s">
        <v>372</v>
      </c>
      <c r="AH2" s="73" t="s">
        <v>372</v>
      </c>
      <c r="AI2" s="21" t="s">
        <v>392</v>
      </c>
    </row>
    <row r="3" spans="1:35" x14ac:dyDescent="0.25">
      <c r="A3">
        <v>2</v>
      </c>
      <c r="B3" s="12" t="str">
        <f t="shared" si="0"/>
        <v>1846-10-19T02:00:00</v>
      </c>
      <c r="C3" s="13">
        <v>1846</v>
      </c>
      <c r="D3" s="13">
        <v>10</v>
      </c>
      <c r="E3" s="13">
        <v>19</v>
      </c>
      <c r="F3" s="13" t="s">
        <v>354</v>
      </c>
      <c r="G3" s="13" t="s">
        <v>353</v>
      </c>
      <c r="H3" s="13" t="s">
        <v>353</v>
      </c>
      <c r="I3" s="16">
        <v>39.299999999999997</v>
      </c>
      <c r="J3" s="16">
        <v>-77.900000000000006</v>
      </c>
      <c r="K3" s="78" t="s">
        <v>372</v>
      </c>
      <c r="L3" s="17">
        <v>2.7</v>
      </c>
      <c r="M3" s="75" t="s">
        <v>372</v>
      </c>
      <c r="N3" s="18">
        <v>3</v>
      </c>
      <c r="O3" s="73" t="s">
        <v>372</v>
      </c>
      <c r="P3" s="18" t="s">
        <v>379</v>
      </c>
      <c r="Q3" s="75" t="s">
        <v>372</v>
      </c>
      <c r="R3" s="78" t="s">
        <v>372</v>
      </c>
      <c r="S3" s="75" t="s">
        <v>372</v>
      </c>
      <c r="T3" s="73" t="s">
        <v>372</v>
      </c>
      <c r="U3" s="73" t="s">
        <v>372</v>
      </c>
      <c r="V3" s="73" t="s">
        <v>372</v>
      </c>
      <c r="W3" s="73" t="s">
        <v>372</v>
      </c>
      <c r="X3" s="73" t="s">
        <v>372</v>
      </c>
      <c r="Y3" s="21" t="s">
        <v>102</v>
      </c>
      <c r="Z3" s="1" t="s">
        <v>36</v>
      </c>
      <c r="AA3" s="20">
        <v>222.4</v>
      </c>
      <c r="AB3" s="79" t="s">
        <v>372</v>
      </c>
      <c r="AC3" s="73" t="s">
        <v>372</v>
      </c>
      <c r="AD3" s="73" t="s">
        <v>372</v>
      </c>
      <c r="AE3" s="73" t="s">
        <v>372</v>
      </c>
      <c r="AF3" s="73" t="s">
        <v>372</v>
      </c>
      <c r="AG3" s="73" t="s">
        <v>372</v>
      </c>
      <c r="AH3" s="73" t="s">
        <v>372</v>
      </c>
      <c r="AI3" s="21" t="s">
        <v>393</v>
      </c>
    </row>
    <row r="4" spans="1:35" x14ac:dyDescent="0.25">
      <c r="A4">
        <v>3</v>
      </c>
      <c r="B4" s="12" t="str">
        <f t="shared" si="0"/>
        <v>1853-05-02T14:20:00</v>
      </c>
      <c r="C4" s="14">
        <v>1853</v>
      </c>
      <c r="D4" s="14" t="s">
        <v>355</v>
      </c>
      <c r="E4" s="14" t="s">
        <v>354</v>
      </c>
      <c r="F4" s="14">
        <v>14</v>
      </c>
      <c r="G4" s="14">
        <v>20</v>
      </c>
      <c r="H4" s="14" t="s">
        <v>353</v>
      </c>
      <c r="I4" s="19">
        <v>38.5</v>
      </c>
      <c r="J4" s="19">
        <v>-79.5</v>
      </c>
      <c r="K4" s="79" t="s">
        <v>372</v>
      </c>
      <c r="L4" s="20">
        <v>4.4000000000000004</v>
      </c>
      <c r="M4" s="76" t="s">
        <v>372</v>
      </c>
      <c r="N4" s="21">
        <v>5</v>
      </c>
      <c r="O4" s="80" t="s">
        <v>372</v>
      </c>
      <c r="P4" s="21" t="s">
        <v>379</v>
      </c>
      <c r="Q4" s="76" t="s">
        <v>372</v>
      </c>
      <c r="R4" s="79" t="s">
        <v>372</v>
      </c>
      <c r="S4" s="76" t="s">
        <v>372</v>
      </c>
      <c r="T4" s="80" t="s">
        <v>372</v>
      </c>
      <c r="U4" s="73" t="s">
        <v>372</v>
      </c>
      <c r="V4" s="73" t="s">
        <v>372</v>
      </c>
      <c r="W4" s="73" t="s">
        <v>372</v>
      </c>
      <c r="X4" s="73" t="s">
        <v>372</v>
      </c>
      <c r="Y4" s="21" t="s">
        <v>383</v>
      </c>
      <c r="Z4" s="1" t="s">
        <v>36</v>
      </c>
      <c r="AA4" s="79" t="s">
        <v>372</v>
      </c>
      <c r="AB4" s="79" t="s">
        <v>372</v>
      </c>
      <c r="AC4" s="73" t="s">
        <v>372</v>
      </c>
      <c r="AD4" s="73" t="s">
        <v>372</v>
      </c>
      <c r="AE4" s="24" t="s">
        <v>496</v>
      </c>
      <c r="AF4" s="73" t="s">
        <v>372</v>
      </c>
      <c r="AG4" s="73" t="s">
        <v>372</v>
      </c>
      <c r="AH4" s="73" t="s">
        <v>372</v>
      </c>
      <c r="AI4" s="21" t="s">
        <v>448</v>
      </c>
    </row>
    <row r="5" spans="1:35" x14ac:dyDescent="0.25">
      <c r="A5">
        <v>4</v>
      </c>
      <c r="B5" s="12" t="str">
        <f t="shared" si="0"/>
        <v>1909-04-02T07:25:00</v>
      </c>
      <c r="C5" s="13">
        <v>1909</v>
      </c>
      <c r="D5" s="13" t="s">
        <v>356</v>
      </c>
      <c r="E5" s="13" t="s">
        <v>354</v>
      </c>
      <c r="F5" s="13" t="s">
        <v>352</v>
      </c>
      <c r="G5" s="13">
        <v>25</v>
      </c>
      <c r="H5" s="13" t="s">
        <v>353</v>
      </c>
      <c r="I5" s="16">
        <v>39.4</v>
      </c>
      <c r="J5" s="16">
        <v>-78</v>
      </c>
      <c r="K5" s="78" t="s">
        <v>372</v>
      </c>
      <c r="L5" s="17">
        <v>3.6</v>
      </c>
      <c r="M5" s="18" t="s">
        <v>373</v>
      </c>
      <c r="N5" s="18">
        <v>5</v>
      </c>
      <c r="O5" s="73" t="s">
        <v>372</v>
      </c>
      <c r="P5" s="18" t="s">
        <v>379</v>
      </c>
      <c r="Q5" s="75" t="s">
        <v>372</v>
      </c>
      <c r="R5" s="78" t="s">
        <v>372</v>
      </c>
      <c r="S5" s="75" t="s">
        <v>372</v>
      </c>
      <c r="T5" s="73" t="s">
        <v>372</v>
      </c>
      <c r="U5" s="73" t="s">
        <v>372</v>
      </c>
      <c r="V5" s="73" t="s">
        <v>372</v>
      </c>
      <c r="W5" s="73" t="s">
        <v>372</v>
      </c>
      <c r="X5" s="73" t="s">
        <v>372</v>
      </c>
      <c r="Y5" s="21" t="s">
        <v>384</v>
      </c>
      <c r="Z5" s="1" t="s">
        <v>36</v>
      </c>
      <c r="AA5" s="20">
        <v>83.4</v>
      </c>
      <c r="AB5" s="79" t="s">
        <v>372</v>
      </c>
      <c r="AC5" s="73" t="s">
        <v>372</v>
      </c>
      <c r="AD5" s="73" t="s">
        <v>372</v>
      </c>
      <c r="AE5" s="73" t="s">
        <v>372</v>
      </c>
      <c r="AF5" s="73" t="s">
        <v>372</v>
      </c>
      <c r="AG5" s="73" t="s">
        <v>372</v>
      </c>
      <c r="AH5" s="73" t="s">
        <v>372</v>
      </c>
      <c r="AI5" s="21" t="s">
        <v>449</v>
      </c>
    </row>
    <row r="6" spans="1:35" x14ac:dyDescent="0.25">
      <c r="A6">
        <v>5</v>
      </c>
      <c r="B6" s="12" t="str">
        <f t="shared" si="0"/>
        <v>1933-06-15T01:14:36.8</v>
      </c>
      <c r="C6" s="14">
        <v>1933</v>
      </c>
      <c r="D6" s="14" t="s">
        <v>357</v>
      </c>
      <c r="E6" s="14">
        <v>15</v>
      </c>
      <c r="F6" s="14" t="s">
        <v>358</v>
      </c>
      <c r="G6" s="14">
        <v>14</v>
      </c>
      <c r="H6" s="14">
        <v>36.799999999999997</v>
      </c>
      <c r="I6" s="19">
        <v>37.567999999999998</v>
      </c>
      <c r="J6" s="19">
        <v>-81.972999999999999</v>
      </c>
      <c r="K6" s="20">
        <v>5</v>
      </c>
      <c r="L6" s="20">
        <v>0</v>
      </c>
      <c r="M6" s="76" t="s">
        <v>372</v>
      </c>
      <c r="N6" s="77" t="s">
        <v>372</v>
      </c>
      <c r="O6" s="73" t="s">
        <v>372</v>
      </c>
      <c r="P6" s="21" t="s">
        <v>379</v>
      </c>
      <c r="Q6" s="76" t="s">
        <v>372</v>
      </c>
      <c r="R6" s="79" t="s">
        <v>372</v>
      </c>
      <c r="S6" s="76" t="s">
        <v>372</v>
      </c>
      <c r="T6" s="80" t="s">
        <v>372</v>
      </c>
      <c r="U6" s="73" t="s">
        <v>372</v>
      </c>
      <c r="V6" s="73" t="s">
        <v>372</v>
      </c>
      <c r="W6" s="73" t="s">
        <v>372</v>
      </c>
      <c r="X6" s="73" t="s">
        <v>372</v>
      </c>
      <c r="Y6" s="21" t="s">
        <v>94</v>
      </c>
      <c r="Z6" s="1" t="s">
        <v>36</v>
      </c>
      <c r="AA6" s="20">
        <v>38.9</v>
      </c>
      <c r="AB6" s="79" t="s">
        <v>372</v>
      </c>
      <c r="AC6" s="73" t="s">
        <v>372</v>
      </c>
      <c r="AD6" s="73" t="s">
        <v>372</v>
      </c>
      <c r="AE6" s="73" t="s">
        <v>372</v>
      </c>
      <c r="AF6" s="73" t="s">
        <v>372</v>
      </c>
      <c r="AG6" s="73" t="s">
        <v>372</v>
      </c>
      <c r="AH6" s="73" t="s">
        <v>372</v>
      </c>
      <c r="AI6" s="21" t="s">
        <v>394</v>
      </c>
    </row>
    <row r="7" spans="1:35" x14ac:dyDescent="0.25">
      <c r="A7">
        <v>6</v>
      </c>
      <c r="B7" s="12" t="str">
        <f t="shared" si="0"/>
        <v>1935-11-01T08:30:00</v>
      </c>
      <c r="C7" s="13">
        <v>1935</v>
      </c>
      <c r="D7" s="13">
        <v>11</v>
      </c>
      <c r="E7" s="13" t="s">
        <v>358</v>
      </c>
      <c r="F7" s="13" t="s">
        <v>359</v>
      </c>
      <c r="G7" s="13">
        <v>30</v>
      </c>
      <c r="H7" s="13" t="s">
        <v>353</v>
      </c>
      <c r="I7" s="16">
        <v>38.9</v>
      </c>
      <c r="J7" s="16">
        <v>-78.900000000000006</v>
      </c>
      <c r="K7" s="78" t="s">
        <v>372</v>
      </c>
      <c r="L7" s="17">
        <v>3.3</v>
      </c>
      <c r="M7" s="75" t="s">
        <v>372</v>
      </c>
      <c r="N7" s="18">
        <v>4</v>
      </c>
      <c r="O7" s="73" t="s">
        <v>372</v>
      </c>
      <c r="P7" s="18" t="s">
        <v>379</v>
      </c>
      <c r="Q7" s="75" t="s">
        <v>372</v>
      </c>
      <c r="R7" s="78" t="s">
        <v>372</v>
      </c>
      <c r="S7" s="75" t="s">
        <v>372</v>
      </c>
      <c r="T7" s="73" t="s">
        <v>372</v>
      </c>
      <c r="U7" s="73" t="s">
        <v>372</v>
      </c>
      <c r="V7" s="73" t="s">
        <v>372</v>
      </c>
      <c r="W7" s="73" t="s">
        <v>372</v>
      </c>
      <c r="X7" s="73" t="s">
        <v>372</v>
      </c>
      <c r="Y7" s="21" t="s">
        <v>385</v>
      </c>
      <c r="Z7" s="1" t="s">
        <v>36</v>
      </c>
      <c r="AA7" s="20">
        <v>27.8</v>
      </c>
      <c r="AB7" s="79" t="s">
        <v>372</v>
      </c>
      <c r="AC7" s="73" t="s">
        <v>372</v>
      </c>
      <c r="AD7" s="73" t="s">
        <v>372</v>
      </c>
      <c r="AE7" s="73" t="s">
        <v>372</v>
      </c>
      <c r="AF7" s="73" t="s">
        <v>372</v>
      </c>
      <c r="AG7" s="73" t="s">
        <v>372</v>
      </c>
      <c r="AH7" s="73" t="s">
        <v>372</v>
      </c>
      <c r="AI7" s="21" t="s">
        <v>395</v>
      </c>
    </row>
    <row r="8" spans="1:35" x14ac:dyDescent="0.25">
      <c r="A8">
        <v>7</v>
      </c>
      <c r="B8" s="12" t="str">
        <f t="shared" si="0"/>
        <v>1957-03-07T21:05:09</v>
      </c>
      <c r="C8" s="13">
        <v>1957</v>
      </c>
      <c r="D8" s="13" t="s">
        <v>360</v>
      </c>
      <c r="E8" s="13" t="s">
        <v>352</v>
      </c>
      <c r="F8" s="13">
        <v>21</v>
      </c>
      <c r="G8" s="13" t="s">
        <v>355</v>
      </c>
      <c r="H8" s="13" t="s">
        <v>361</v>
      </c>
      <c r="I8" s="16">
        <v>39.6</v>
      </c>
      <c r="J8" s="16">
        <v>-79.900000000000006</v>
      </c>
      <c r="K8" s="78" t="s">
        <v>372</v>
      </c>
      <c r="L8" s="17">
        <v>2.9</v>
      </c>
      <c r="M8" s="18" t="s">
        <v>373</v>
      </c>
      <c r="N8" s="18">
        <v>3</v>
      </c>
      <c r="O8" s="73" t="s">
        <v>372</v>
      </c>
      <c r="P8" s="18" t="s">
        <v>379</v>
      </c>
      <c r="Q8" s="75" t="s">
        <v>372</v>
      </c>
      <c r="R8" s="78" t="s">
        <v>372</v>
      </c>
      <c r="S8" s="75" t="s">
        <v>372</v>
      </c>
      <c r="T8" s="73" t="s">
        <v>372</v>
      </c>
      <c r="U8" s="73" t="s">
        <v>372</v>
      </c>
      <c r="V8" s="73" t="s">
        <v>372</v>
      </c>
      <c r="W8" s="73" t="s">
        <v>372</v>
      </c>
      <c r="X8" s="73" t="s">
        <v>372</v>
      </c>
      <c r="Y8" s="21" t="s">
        <v>386</v>
      </c>
      <c r="Z8" s="1" t="s">
        <v>36</v>
      </c>
      <c r="AA8" s="20">
        <v>27.8</v>
      </c>
      <c r="AB8" s="79" t="s">
        <v>372</v>
      </c>
      <c r="AC8" s="73" t="s">
        <v>372</v>
      </c>
      <c r="AD8" s="73" t="s">
        <v>372</v>
      </c>
      <c r="AE8" s="73" t="s">
        <v>372</v>
      </c>
      <c r="AF8" s="73" t="s">
        <v>372</v>
      </c>
      <c r="AG8" s="73" t="s">
        <v>372</v>
      </c>
      <c r="AH8" s="73" t="s">
        <v>372</v>
      </c>
      <c r="AI8" s="21" t="s">
        <v>396</v>
      </c>
    </row>
    <row r="9" spans="1:35" x14ac:dyDescent="0.25">
      <c r="A9">
        <v>8</v>
      </c>
      <c r="B9" s="12" t="str">
        <f t="shared" si="0"/>
        <v>1957-03-13T21:00:41</v>
      </c>
      <c r="C9" s="13">
        <v>1957</v>
      </c>
      <c r="D9" s="13" t="s">
        <v>360</v>
      </c>
      <c r="E9" s="13">
        <v>13</v>
      </c>
      <c r="F9" s="13">
        <v>21</v>
      </c>
      <c r="G9" s="13" t="s">
        <v>353</v>
      </c>
      <c r="H9" s="13">
        <v>41</v>
      </c>
      <c r="I9" s="16">
        <v>39.6</v>
      </c>
      <c r="J9" s="16">
        <v>-79.900000000000006</v>
      </c>
      <c r="K9" s="78" t="s">
        <v>372</v>
      </c>
      <c r="L9" s="17">
        <v>2.9</v>
      </c>
      <c r="M9" s="18" t="s">
        <v>373</v>
      </c>
      <c r="N9" s="18">
        <v>3</v>
      </c>
      <c r="O9" s="73" t="s">
        <v>372</v>
      </c>
      <c r="P9" s="18" t="s">
        <v>379</v>
      </c>
      <c r="Q9" s="75" t="s">
        <v>372</v>
      </c>
      <c r="R9" s="78" t="s">
        <v>372</v>
      </c>
      <c r="S9" s="75" t="s">
        <v>372</v>
      </c>
      <c r="T9" s="73" t="s">
        <v>372</v>
      </c>
      <c r="U9" s="73" t="s">
        <v>372</v>
      </c>
      <c r="V9" s="73" t="s">
        <v>372</v>
      </c>
      <c r="W9" s="73" t="s">
        <v>372</v>
      </c>
      <c r="X9" s="73" t="s">
        <v>372</v>
      </c>
      <c r="Y9" s="21" t="s">
        <v>386</v>
      </c>
      <c r="Z9" s="1" t="s">
        <v>36</v>
      </c>
      <c r="AA9" s="20">
        <v>27.8</v>
      </c>
      <c r="AB9" s="79" t="s">
        <v>372</v>
      </c>
      <c r="AC9" s="73" t="s">
        <v>372</v>
      </c>
      <c r="AD9" s="73" t="s">
        <v>372</v>
      </c>
      <c r="AE9" s="73" t="s">
        <v>372</v>
      </c>
      <c r="AF9" s="73" t="s">
        <v>372</v>
      </c>
      <c r="AG9" s="73" t="s">
        <v>372</v>
      </c>
      <c r="AH9" s="73" t="s">
        <v>372</v>
      </c>
      <c r="AI9" s="21" t="s">
        <v>396</v>
      </c>
    </row>
    <row r="10" spans="1:35" x14ac:dyDescent="0.25">
      <c r="A10">
        <v>9</v>
      </c>
      <c r="B10" s="12" t="str">
        <f t="shared" si="0"/>
        <v>1963-10-10T00:00:00</v>
      </c>
      <c r="C10" s="14">
        <v>1963</v>
      </c>
      <c r="D10" s="14">
        <v>10</v>
      </c>
      <c r="E10" s="14">
        <v>10</v>
      </c>
      <c r="F10" s="14" t="s">
        <v>353</v>
      </c>
      <c r="G10" s="14" t="s">
        <v>353</v>
      </c>
      <c r="H10" s="14" t="s">
        <v>353</v>
      </c>
      <c r="I10" s="19">
        <v>39.655000000000001</v>
      </c>
      <c r="J10" s="19">
        <v>-78.197000000000003</v>
      </c>
      <c r="K10" s="79" t="s">
        <v>372</v>
      </c>
      <c r="L10" s="20">
        <v>3.6</v>
      </c>
      <c r="M10" s="76" t="s">
        <v>372</v>
      </c>
      <c r="N10" s="81" t="s">
        <v>372</v>
      </c>
      <c r="O10" s="80" t="s">
        <v>372</v>
      </c>
      <c r="P10" s="21" t="s">
        <v>379</v>
      </c>
      <c r="Q10" s="76" t="s">
        <v>372</v>
      </c>
      <c r="R10" s="79" t="s">
        <v>372</v>
      </c>
      <c r="S10" s="76" t="s">
        <v>372</v>
      </c>
      <c r="T10" s="80" t="s">
        <v>372</v>
      </c>
      <c r="U10" s="73" t="s">
        <v>372</v>
      </c>
      <c r="V10" s="73" t="s">
        <v>372</v>
      </c>
      <c r="W10" s="73" t="s">
        <v>372</v>
      </c>
      <c r="X10" s="73" t="s">
        <v>372</v>
      </c>
      <c r="Y10" s="21" t="s">
        <v>284</v>
      </c>
      <c r="Z10" s="1" t="s">
        <v>36</v>
      </c>
      <c r="AA10" s="79" t="s">
        <v>372</v>
      </c>
      <c r="AB10" s="79" t="s">
        <v>372</v>
      </c>
      <c r="AC10" s="73" t="s">
        <v>372</v>
      </c>
      <c r="AD10" s="73" t="s">
        <v>372</v>
      </c>
      <c r="AE10" s="24" t="s">
        <v>496</v>
      </c>
      <c r="AF10" s="73" t="s">
        <v>372</v>
      </c>
      <c r="AG10" s="73" t="s">
        <v>372</v>
      </c>
      <c r="AH10" s="73" t="s">
        <v>372</v>
      </c>
      <c r="AI10" s="21" t="s">
        <v>450</v>
      </c>
    </row>
    <row r="11" spans="1:35" x14ac:dyDescent="0.25">
      <c r="A11">
        <v>10</v>
      </c>
      <c r="B11" s="12" t="str">
        <f t="shared" si="0"/>
        <v>1964-11-25T02:50:05</v>
      </c>
      <c r="C11" s="13">
        <v>1964</v>
      </c>
      <c r="D11" s="13">
        <v>11</v>
      </c>
      <c r="E11" s="13">
        <v>25</v>
      </c>
      <c r="F11" s="13" t="s">
        <v>354</v>
      </c>
      <c r="G11" s="13">
        <v>50</v>
      </c>
      <c r="H11" s="13" t="s">
        <v>355</v>
      </c>
      <c r="I11" s="16">
        <v>37.4</v>
      </c>
      <c r="J11" s="16">
        <v>-81.5</v>
      </c>
      <c r="K11" s="17">
        <v>0</v>
      </c>
      <c r="L11" s="17">
        <v>4.5</v>
      </c>
      <c r="M11" s="18" t="s">
        <v>373</v>
      </c>
      <c r="N11" s="77" t="s">
        <v>372</v>
      </c>
      <c r="O11" s="73" t="s">
        <v>372</v>
      </c>
      <c r="P11" s="18" t="s">
        <v>380</v>
      </c>
      <c r="Q11" s="23">
        <v>11</v>
      </c>
      <c r="R11" s="78" t="s">
        <v>372</v>
      </c>
      <c r="S11" s="75" t="s">
        <v>372</v>
      </c>
      <c r="T11" s="73" t="s">
        <v>372</v>
      </c>
      <c r="U11" s="73" t="s">
        <v>372</v>
      </c>
      <c r="V11" s="73" t="s">
        <v>372</v>
      </c>
      <c r="W11" s="73" t="s">
        <v>372</v>
      </c>
      <c r="X11" s="73" t="s">
        <v>372</v>
      </c>
      <c r="Y11" s="21" t="s">
        <v>59</v>
      </c>
      <c r="Z11" s="1" t="s">
        <v>36</v>
      </c>
      <c r="AA11" s="79" t="s">
        <v>372</v>
      </c>
      <c r="AB11" s="79" t="s">
        <v>372</v>
      </c>
      <c r="AC11" s="73" t="s">
        <v>372</v>
      </c>
      <c r="AD11" s="73" t="s">
        <v>372</v>
      </c>
      <c r="AE11" s="73" t="s">
        <v>372</v>
      </c>
      <c r="AF11" s="73" t="s">
        <v>372</v>
      </c>
      <c r="AG11" s="73" t="s">
        <v>372</v>
      </c>
      <c r="AH11" s="73" t="s">
        <v>372</v>
      </c>
      <c r="AI11" s="21" t="s">
        <v>397</v>
      </c>
    </row>
    <row r="12" spans="1:35" x14ac:dyDescent="0.25">
      <c r="A12">
        <v>11</v>
      </c>
      <c r="B12" s="12" t="str">
        <f t="shared" si="0"/>
        <v>1965-04-26T15:26:19.7</v>
      </c>
      <c r="C12" s="13">
        <v>1965</v>
      </c>
      <c r="D12" s="13" t="s">
        <v>356</v>
      </c>
      <c r="E12" s="13">
        <v>26</v>
      </c>
      <c r="F12" s="13">
        <v>15</v>
      </c>
      <c r="G12" s="13">
        <v>26</v>
      </c>
      <c r="H12" s="13">
        <v>19.7</v>
      </c>
      <c r="I12" s="16">
        <v>37.325000000000003</v>
      </c>
      <c r="J12" s="16">
        <v>-81.602000000000004</v>
      </c>
      <c r="K12" s="17">
        <v>5</v>
      </c>
      <c r="L12" s="17">
        <v>3.5</v>
      </c>
      <c r="M12" s="18" t="s">
        <v>374</v>
      </c>
      <c r="N12" s="77" t="s">
        <v>372</v>
      </c>
      <c r="O12" s="73" t="s">
        <v>372</v>
      </c>
      <c r="P12" s="18" t="s">
        <v>380</v>
      </c>
      <c r="Q12" s="23">
        <v>8</v>
      </c>
      <c r="R12" s="78" t="s">
        <v>372</v>
      </c>
      <c r="S12" s="75" t="s">
        <v>372</v>
      </c>
      <c r="T12" s="73" t="s">
        <v>372</v>
      </c>
      <c r="U12" s="73" t="s">
        <v>372</v>
      </c>
      <c r="V12" s="73" t="s">
        <v>372</v>
      </c>
      <c r="W12" s="73" t="s">
        <v>372</v>
      </c>
      <c r="X12" s="73" t="s">
        <v>372</v>
      </c>
      <c r="Y12" s="21" t="s">
        <v>59</v>
      </c>
      <c r="Z12" s="1" t="s">
        <v>36</v>
      </c>
      <c r="AA12" s="20">
        <v>5.6</v>
      </c>
      <c r="AB12" s="79" t="s">
        <v>372</v>
      </c>
      <c r="AC12" s="73" t="s">
        <v>372</v>
      </c>
      <c r="AD12" s="73" t="s">
        <v>372</v>
      </c>
      <c r="AE12" s="73" t="s">
        <v>372</v>
      </c>
      <c r="AF12" s="73" t="s">
        <v>372</v>
      </c>
      <c r="AG12" s="73" t="s">
        <v>372</v>
      </c>
      <c r="AH12" s="73" t="s">
        <v>372</v>
      </c>
      <c r="AI12" s="21" t="s">
        <v>398</v>
      </c>
    </row>
    <row r="13" spans="1:35" x14ac:dyDescent="0.25">
      <c r="A13">
        <v>12</v>
      </c>
      <c r="B13" s="12" t="str">
        <f t="shared" si="0"/>
        <v>1966-09-28T00:00:00</v>
      </c>
      <c r="C13" s="14">
        <v>1966</v>
      </c>
      <c r="D13" s="14" t="s">
        <v>361</v>
      </c>
      <c r="E13" s="14">
        <v>28</v>
      </c>
      <c r="F13" s="14" t="s">
        <v>353</v>
      </c>
      <c r="G13" s="14" t="s">
        <v>353</v>
      </c>
      <c r="H13" s="14" t="s">
        <v>353</v>
      </c>
      <c r="I13" s="19">
        <v>39.299999999999997</v>
      </c>
      <c r="J13" s="19">
        <v>-80.3</v>
      </c>
      <c r="K13" s="79" t="s">
        <v>372</v>
      </c>
      <c r="L13" s="20">
        <v>3.1</v>
      </c>
      <c r="M13" s="76" t="s">
        <v>372</v>
      </c>
      <c r="N13" s="21">
        <v>4</v>
      </c>
      <c r="O13" s="80" t="s">
        <v>372</v>
      </c>
      <c r="P13" s="21" t="s">
        <v>380</v>
      </c>
      <c r="Q13" s="76" t="s">
        <v>372</v>
      </c>
      <c r="R13" s="79" t="s">
        <v>372</v>
      </c>
      <c r="S13" s="76" t="s">
        <v>372</v>
      </c>
      <c r="T13" s="80" t="s">
        <v>372</v>
      </c>
      <c r="U13" s="73" t="s">
        <v>372</v>
      </c>
      <c r="V13" s="73" t="s">
        <v>372</v>
      </c>
      <c r="W13" s="73" t="s">
        <v>372</v>
      </c>
      <c r="X13" s="73" t="s">
        <v>372</v>
      </c>
      <c r="Y13" s="21" t="s">
        <v>387</v>
      </c>
      <c r="Z13" s="1" t="s">
        <v>36</v>
      </c>
      <c r="AA13" s="79" t="s">
        <v>372</v>
      </c>
      <c r="AB13" s="79" t="s">
        <v>372</v>
      </c>
      <c r="AC13" s="73" t="s">
        <v>372</v>
      </c>
      <c r="AD13" s="73" t="s">
        <v>372</v>
      </c>
      <c r="AE13" s="24" t="s">
        <v>496</v>
      </c>
      <c r="AF13" s="73" t="s">
        <v>372</v>
      </c>
      <c r="AG13" s="73" t="s">
        <v>372</v>
      </c>
      <c r="AH13" s="73" t="s">
        <v>372</v>
      </c>
      <c r="AI13" s="21" t="s">
        <v>399</v>
      </c>
    </row>
    <row r="14" spans="1:35" x14ac:dyDescent="0.25">
      <c r="A14">
        <v>13</v>
      </c>
      <c r="B14" s="12" t="str">
        <f t="shared" si="0"/>
        <v>1967-12-16T12:23:33.4</v>
      </c>
      <c r="C14" s="13">
        <v>1967</v>
      </c>
      <c r="D14" s="13">
        <v>12</v>
      </c>
      <c r="E14" s="13">
        <v>16</v>
      </c>
      <c r="F14" s="13">
        <v>12</v>
      </c>
      <c r="G14" s="13">
        <v>23</v>
      </c>
      <c r="H14" s="13">
        <v>33.4</v>
      </c>
      <c r="I14" s="16">
        <v>37.36</v>
      </c>
      <c r="J14" s="16">
        <v>-81.603999999999999</v>
      </c>
      <c r="K14" s="17">
        <v>2</v>
      </c>
      <c r="L14" s="17">
        <v>3.5</v>
      </c>
      <c r="M14" s="18" t="s">
        <v>373</v>
      </c>
      <c r="N14" s="22" t="s">
        <v>372</v>
      </c>
      <c r="O14" s="73" t="s">
        <v>372</v>
      </c>
      <c r="P14" s="18" t="s">
        <v>380</v>
      </c>
      <c r="Q14" s="23">
        <v>10</v>
      </c>
      <c r="R14" s="78" t="s">
        <v>372</v>
      </c>
      <c r="S14" s="75" t="s">
        <v>372</v>
      </c>
      <c r="T14" s="73" t="s">
        <v>372</v>
      </c>
      <c r="U14" s="73" t="s">
        <v>372</v>
      </c>
      <c r="V14" s="73" t="s">
        <v>372</v>
      </c>
      <c r="W14" s="73" t="s">
        <v>372</v>
      </c>
      <c r="X14" s="73" t="s">
        <v>372</v>
      </c>
      <c r="Y14" s="21" t="s">
        <v>59</v>
      </c>
      <c r="Z14" s="1" t="s">
        <v>36</v>
      </c>
      <c r="AA14" s="20">
        <v>16.7</v>
      </c>
      <c r="AB14" s="79" t="s">
        <v>372</v>
      </c>
      <c r="AC14" s="73" t="s">
        <v>372</v>
      </c>
      <c r="AD14" s="73" t="s">
        <v>372</v>
      </c>
      <c r="AE14" s="73" t="s">
        <v>372</v>
      </c>
      <c r="AF14" s="73" t="s">
        <v>372</v>
      </c>
      <c r="AG14" s="73" t="s">
        <v>372</v>
      </c>
      <c r="AH14" s="73" t="s">
        <v>372</v>
      </c>
      <c r="AI14" s="21" t="s">
        <v>400</v>
      </c>
    </row>
    <row r="15" spans="1:35" x14ac:dyDescent="0.25">
      <c r="A15">
        <v>14</v>
      </c>
      <c r="B15" s="12" t="str">
        <f t="shared" si="0"/>
        <v>1969-11-20T01:00:09.3</v>
      </c>
      <c r="C15" s="13">
        <v>1969</v>
      </c>
      <c r="D15" s="13">
        <v>11</v>
      </c>
      <c r="E15" s="13">
        <v>20</v>
      </c>
      <c r="F15" s="13" t="s">
        <v>358</v>
      </c>
      <c r="G15" s="13" t="s">
        <v>353</v>
      </c>
      <c r="H15" s="13" t="s">
        <v>362</v>
      </c>
      <c r="I15" s="16">
        <v>37.448999999999998</v>
      </c>
      <c r="J15" s="16">
        <v>-80.932000000000002</v>
      </c>
      <c r="K15" s="17">
        <v>3</v>
      </c>
      <c r="L15" s="17">
        <v>4.5999999999999996</v>
      </c>
      <c r="M15" s="18" t="s">
        <v>374</v>
      </c>
      <c r="N15" s="18">
        <v>6</v>
      </c>
      <c r="O15" s="73" t="s">
        <v>372</v>
      </c>
      <c r="P15" s="18" t="s">
        <v>380</v>
      </c>
      <c r="Q15" s="75" t="s">
        <v>372</v>
      </c>
      <c r="R15" s="78" t="s">
        <v>372</v>
      </c>
      <c r="S15" s="75" t="s">
        <v>372</v>
      </c>
      <c r="T15" s="73" t="s">
        <v>372</v>
      </c>
      <c r="U15" s="73" t="s">
        <v>372</v>
      </c>
      <c r="V15" s="73" t="s">
        <v>372</v>
      </c>
      <c r="W15" s="73" t="s">
        <v>372</v>
      </c>
      <c r="X15" s="73" t="s">
        <v>372</v>
      </c>
      <c r="Y15" s="21" t="s">
        <v>300</v>
      </c>
      <c r="Z15" s="1" t="s">
        <v>36</v>
      </c>
      <c r="AA15" s="20">
        <v>5.6</v>
      </c>
      <c r="AB15" s="79" t="s">
        <v>372</v>
      </c>
      <c r="AC15" s="73" t="s">
        <v>372</v>
      </c>
      <c r="AD15" s="73" t="s">
        <v>372</v>
      </c>
      <c r="AE15" s="73" t="s">
        <v>372</v>
      </c>
      <c r="AF15" s="73" t="s">
        <v>372</v>
      </c>
      <c r="AG15" s="73" t="s">
        <v>372</v>
      </c>
      <c r="AH15" s="73" t="s">
        <v>372</v>
      </c>
      <c r="AI15" s="21" t="s">
        <v>401</v>
      </c>
    </row>
    <row r="16" spans="1:35" x14ac:dyDescent="0.25">
      <c r="A16">
        <v>15</v>
      </c>
      <c r="B16" s="1" t="s">
        <v>293</v>
      </c>
      <c r="C16" s="1" t="str">
        <f>LEFT(B16,4)</f>
        <v>1969</v>
      </c>
      <c r="D16" s="1" t="str">
        <f>MID(B16,6,2)</f>
        <v>11</v>
      </c>
      <c r="E16" s="1" t="str">
        <f>MID(B16,9,2)</f>
        <v>20</v>
      </c>
      <c r="F16" s="1" t="str">
        <f>MID(B16,12,2)</f>
        <v>01</v>
      </c>
      <c r="G16" s="1" t="str">
        <f>MID(B16,15,2)</f>
        <v>00</v>
      </c>
      <c r="H16" s="1" t="str">
        <f>MID(B16,18,6)</f>
        <v>10.700</v>
      </c>
      <c r="I16" s="2">
        <v>37.448999999999998</v>
      </c>
      <c r="J16" s="2">
        <v>-80.932000000000002</v>
      </c>
      <c r="K16" s="3">
        <v>3</v>
      </c>
      <c r="L16" s="3">
        <v>4.54</v>
      </c>
      <c r="M16" s="1" t="s">
        <v>149</v>
      </c>
      <c r="N16" s="1">
        <v>5</v>
      </c>
      <c r="O16" s="74">
        <v>0</v>
      </c>
      <c r="P16" s="18" t="s">
        <v>380</v>
      </c>
      <c r="Q16" s="1">
        <v>0</v>
      </c>
      <c r="R16" s="1">
        <v>0</v>
      </c>
      <c r="S16" s="4">
        <v>0</v>
      </c>
      <c r="T16" s="3">
        <v>0</v>
      </c>
      <c r="U16" s="1" t="s">
        <v>294</v>
      </c>
      <c r="V16" s="1" t="s">
        <v>295</v>
      </c>
      <c r="W16" s="1" t="s">
        <v>296</v>
      </c>
      <c r="X16" s="1" t="s">
        <v>297</v>
      </c>
      <c r="Y16" s="84" t="s">
        <v>300</v>
      </c>
      <c r="Z16" s="1" t="s">
        <v>36</v>
      </c>
      <c r="AA16" s="83">
        <v>0</v>
      </c>
      <c r="AB16" s="83">
        <v>0</v>
      </c>
      <c r="AC16" s="5">
        <v>0</v>
      </c>
      <c r="AD16" s="1">
        <v>0</v>
      </c>
      <c r="AE16" s="1" t="s">
        <v>37</v>
      </c>
      <c r="AF16" s="1" t="s">
        <v>294</v>
      </c>
      <c r="AG16" s="1" t="s">
        <v>298</v>
      </c>
      <c r="AH16" s="36" t="s">
        <v>299</v>
      </c>
      <c r="AI16" s="84" t="s">
        <v>511</v>
      </c>
    </row>
    <row r="17" spans="1:35" x14ac:dyDescent="0.25">
      <c r="A17">
        <v>16</v>
      </c>
      <c r="B17" s="12" t="str">
        <f>CONCATENATE(C17,"-",D17,"-",E17,"T",F17,":",G17,":",H17)</f>
        <v>1970-08-11T06:14:25.5</v>
      </c>
      <c r="C17" s="13">
        <v>1970</v>
      </c>
      <c r="D17" s="13" t="s">
        <v>359</v>
      </c>
      <c r="E17" s="13">
        <v>11</v>
      </c>
      <c r="F17" s="13" t="s">
        <v>357</v>
      </c>
      <c r="G17" s="13">
        <v>14</v>
      </c>
      <c r="H17" s="13">
        <v>25.5</v>
      </c>
      <c r="I17" s="16">
        <v>38.229999999999997</v>
      </c>
      <c r="J17" s="16">
        <v>-82.05</v>
      </c>
      <c r="K17" s="17">
        <v>10</v>
      </c>
      <c r="L17" s="17">
        <v>2.8</v>
      </c>
      <c r="M17" s="18" t="s">
        <v>374</v>
      </c>
      <c r="N17" s="18">
        <v>4</v>
      </c>
      <c r="O17" s="73" t="s">
        <v>372</v>
      </c>
      <c r="P17" s="18" t="s">
        <v>380</v>
      </c>
      <c r="Q17" s="75" t="s">
        <v>372</v>
      </c>
      <c r="R17" s="78" t="s">
        <v>372</v>
      </c>
      <c r="S17" s="75" t="s">
        <v>372</v>
      </c>
      <c r="T17" s="73" t="s">
        <v>372</v>
      </c>
      <c r="U17" s="73" t="s">
        <v>372</v>
      </c>
      <c r="V17" s="73" t="s">
        <v>372</v>
      </c>
      <c r="W17" s="73" t="s">
        <v>372</v>
      </c>
      <c r="X17" s="73" t="s">
        <v>372</v>
      </c>
      <c r="Y17" s="21" t="s">
        <v>175</v>
      </c>
      <c r="Z17" s="1" t="s">
        <v>36</v>
      </c>
      <c r="AA17" s="20">
        <v>16.7</v>
      </c>
      <c r="AB17" s="79" t="s">
        <v>372</v>
      </c>
      <c r="AC17" s="73" t="s">
        <v>372</v>
      </c>
      <c r="AD17" s="73" t="s">
        <v>372</v>
      </c>
      <c r="AE17" s="73" t="s">
        <v>372</v>
      </c>
      <c r="AF17" s="73" t="s">
        <v>372</v>
      </c>
      <c r="AG17" s="73" t="s">
        <v>372</v>
      </c>
      <c r="AH17" s="73" t="s">
        <v>372</v>
      </c>
      <c r="AI17" s="21" t="s">
        <v>402</v>
      </c>
    </row>
    <row r="18" spans="1:35" x14ac:dyDescent="0.25">
      <c r="A18">
        <v>17</v>
      </c>
      <c r="B18" s="12" t="str">
        <f>CONCATENATE(C18,"-",D18,"-",E18,"T",F18,":",G18,":",H18)</f>
        <v>1971-04-01T05:05:11</v>
      </c>
      <c r="C18" s="14">
        <v>1971</v>
      </c>
      <c r="D18" s="14" t="s">
        <v>356</v>
      </c>
      <c r="E18" s="14" t="s">
        <v>358</v>
      </c>
      <c r="F18" s="14" t="s">
        <v>355</v>
      </c>
      <c r="G18" s="14" t="s">
        <v>355</v>
      </c>
      <c r="H18" s="14">
        <v>11</v>
      </c>
      <c r="I18" s="19">
        <v>37.4</v>
      </c>
      <c r="J18" s="19">
        <v>-81.599999999999994</v>
      </c>
      <c r="K18" s="79" t="s">
        <v>372</v>
      </c>
      <c r="L18" s="20">
        <v>3</v>
      </c>
      <c r="M18" s="21" t="s">
        <v>373</v>
      </c>
      <c r="N18" s="21">
        <v>0</v>
      </c>
      <c r="O18" s="80" t="s">
        <v>372</v>
      </c>
      <c r="P18" s="21" t="s">
        <v>380</v>
      </c>
      <c r="Q18" s="82">
        <v>16</v>
      </c>
      <c r="R18" s="79" t="s">
        <v>372</v>
      </c>
      <c r="S18" s="76" t="s">
        <v>372</v>
      </c>
      <c r="T18" s="80" t="s">
        <v>372</v>
      </c>
      <c r="U18" s="73" t="s">
        <v>372</v>
      </c>
      <c r="V18" s="73" t="s">
        <v>372</v>
      </c>
      <c r="W18" s="73" t="s">
        <v>372</v>
      </c>
      <c r="X18" s="73" t="s">
        <v>372</v>
      </c>
      <c r="Y18" s="21" t="s">
        <v>59</v>
      </c>
      <c r="Z18" s="1" t="s">
        <v>36</v>
      </c>
      <c r="AA18" s="79" t="s">
        <v>372</v>
      </c>
      <c r="AB18" s="79" t="s">
        <v>372</v>
      </c>
      <c r="AC18" s="73" t="s">
        <v>372</v>
      </c>
      <c r="AD18" s="73" t="s">
        <v>372</v>
      </c>
      <c r="AE18" s="24" t="s">
        <v>496</v>
      </c>
      <c r="AF18" s="73" t="s">
        <v>372</v>
      </c>
      <c r="AG18" s="73" t="s">
        <v>372</v>
      </c>
      <c r="AH18" s="73" t="s">
        <v>372</v>
      </c>
      <c r="AI18" s="21" t="s">
        <v>403</v>
      </c>
    </row>
    <row r="19" spans="1:35" x14ac:dyDescent="0.25">
      <c r="A19">
        <v>18</v>
      </c>
      <c r="B19" s="12" t="str">
        <f>CONCATENATE(C19,"-",D19,"-",E19,"T",F19,":",G19,":",H19)</f>
        <v>1972-01-09T23:24:29</v>
      </c>
      <c r="C19" s="14">
        <v>1972</v>
      </c>
      <c r="D19" s="14" t="s">
        <v>358</v>
      </c>
      <c r="E19" s="14" t="s">
        <v>361</v>
      </c>
      <c r="F19" s="14">
        <v>23</v>
      </c>
      <c r="G19" s="14">
        <v>24</v>
      </c>
      <c r="H19" s="14">
        <v>29</v>
      </c>
      <c r="I19" s="19">
        <v>37.4</v>
      </c>
      <c r="J19" s="19">
        <v>-81.599999999999994</v>
      </c>
      <c r="K19" s="79" t="s">
        <v>372</v>
      </c>
      <c r="L19" s="20">
        <v>3.7</v>
      </c>
      <c r="M19" s="21" t="s">
        <v>374</v>
      </c>
      <c r="N19" s="21">
        <v>0</v>
      </c>
      <c r="O19" s="80" t="s">
        <v>372</v>
      </c>
      <c r="P19" s="21" t="s">
        <v>380</v>
      </c>
      <c r="Q19" s="82">
        <v>17</v>
      </c>
      <c r="R19" s="79" t="s">
        <v>372</v>
      </c>
      <c r="S19" s="76" t="s">
        <v>372</v>
      </c>
      <c r="T19" s="80" t="s">
        <v>372</v>
      </c>
      <c r="U19" s="73" t="s">
        <v>372</v>
      </c>
      <c r="V19" s="73" t="s">
        <v>372</v>
      </c>
      <c r="W19" s="73" t="s">
        <v>372</v>
      </c>
      <c r="X19" s="73" t="s">
        <v>372</v>
      </c>
      <c r="Y19" s="21" t="s">
        <v>59</v>
      </c>
      <c r="Z19" s="1" t="s">
        <v>36</v>
      </c>
      <c r="AA19" s="79" t="s">
        <v>372</v>
      </c>
      <c r="AB19" s="79" t="s">
        <v>372</v>
      </c>
      <c r="AC19" s="73" t="s">
        <v>372</v>
      </c>
      <c r="AD19" s="73" t="s">
        <v>372</v>
      </c>
      <c r="AE19" s="24" t="s">
        <v>496</v>
      </c>
      <c r="AF19" s="73" t="s">
        <v>372</v>
      </c>
      <c r="AG19" s="73" t="s">
        <v>372</v>
      </c>
      <c r="AH19" s="73" t="s">
        <v>372</v>
      </c>
      <c r="AI19" s="21" t="s">
        <v>404</v>
      </c>
    </row>
    <row r="20" spans="1:35" x14ac:dyDescent="0.25">
      <c r="A20">
        <v>19</v>
      </c>
      <c r="B20" s="12" t="str">
        <f>CONCATENATE(C20,"-",D20,"-",E20,"T",F20,":",G20,":",H20)</f>
        <v>1972-09-12T15:17:13.7</v>
      </c>
      <c r="C20" s="13">
        <v>1972</v>
      </c>
      <c r="D20" s="13" t="s">
        <v>361</v>
      </c>
      <c r="E20" s="13">
        <v>12</v>
      </c>
      <c r="F20" s="13">
        <v>15</v>
      </c>
      <c r="G20" s="13">
        <v>17</v>
      </c>
      <c r="H20" s="13">
        <v>13.7</v>
      </c>
      <c r="I20" s="16">
        <v>39.6</v>
      </c>
      <c r="J20" s="16">
        <v>-79.900000000000006</v>
      </c>
      <c r="K20" s="78" t="s">
        <v>372</v>
      </c>
      <c r="L20" s="17">
        <v>2.9</v>
      </c>
      <c r="M20" s="18" t="s">
        <v>373</v>
      </c>
      <c r="N20" s="18">
        <v>3</v>
      </c>
      <c r="O20" s="73" t="s">
        <v>372</v>
      </c>
      <c r="P20" s="18" t="s">
        <v>379</v>
      </c>
      <c r="Q20" s="75" t="s">
        <v>372</v>
      </c>
      <c r="R20" s="78" t="s">
        <v>372</v>
      </c>
      <c r="S20" s="75" t="s">
        <v>372</v>
      </c>
      <c r="T20" s="73" t="s">
        <v>372</v>
      </c>
      <c r="U20" s="73" t="s">
        <v>372</v>
      </c>
      <c r="V20" s="73" t="s">
        <v>372</v>
      </c>
      <c r="W20" s="73" t="s">
        <v>372</v>
      </c>
      <c r="X20" s="73" t="s">
        <v>372</v>
      </c>
      <c r="Y20" s="18" t="s">
        <v>386</v>
      </c>
      <c r="Z20" s="1" t="s">
        <v>36</v>
      </c>
      <c r="AA20" s="17">
        <v>27.8</v>
      </c>
      <c r="AB20" s="78" t="s">
        <v>372</v>
      </c>
      <c r="AC20" s="73" t="s">
        <v>372</v>
      </c>
      <c r="AD20" s="73" t="s">
        <v>372</v>
      </c>
      <c r="AE20" s="73" t="s">
        <v>372</v>
      </c>
      <c r="AF20" s="73" t="s">
        <v>372</v>
      </c>
      <c r="AG20" s="73" t="s">
        <v>372</v>
      </c>
      <c r="AH20" s="73" t="s">
        <v>372</v>
      </c>
      <c r="AI20" s="18" t="s">
        <v>405</v>
      </c>
    </row>
    <row r="21" spans="1:35" x14ac:dyDescent="0.25">
      <c r="A21">
        <v>20</v>
      </c>
      <c r="B21" s="1" t="s">
        <v>285</v>
      </c>
      <c r="C21" s="1" t="str">
        <f>LEFT(B21,4)</f>
        <v>1974</v>
      </c>
      <c r="D21" s="1" t="str">
        <f>MID(B21,6,2)</f>
        <v>10</v>
      </c>
      <c r="E21" s="1" t="str">
        <f>MID(B21,9,2)</f>
        <v>20</v>
      </c>
      <c r="F21" s="1" t="str">
        <f>MID(B21,12,2)</f>
        <v>15</v>
      </c>
      <c r="G21" s="1" t="str">
        <f>MID(B21,15,2)</f>
        <v>13</v>
      </c>
      <c r="H21" s="1" t="str">
        <f>MID(B21,18,6)</f>
        <v>55.100</v>
      </c>
      <c r="I21" s="2">
        <v>39.094999999999999</v>
      </c>
      <c r="J21" s="2">
        <v>-81.593000000000004</v>
      </c>
      <c r="K21" s="3">
        <v>11</v>
      </c>
      <c r="L21" s="3">
        <v>3.4</v>
      </c>
      <c r="M21" s="1" t="s">
        <v>279</v>
      </c>
      <c r="N21" s="73" t="s">
        <v>372</v>
      </c>
      <c r="O21" s="73" t="s">
        <v>372</v>
      </c>
      <c r="P21" s="18" t="s">
        <v>380</v>
      </c>
      <c r="Q21" s="1">
        <v>0</v>
      </c>
      <c r="R21" s="1">
        <v>0</v>
      </c>
      <c r="S21" s="4">
        <v>0</v>
      </c>
      <c r="T21" s="3">
        <v>0</v>
      </c>
      <c r="U21" s="1" t="s">
        <v>53</v>
      </c>
      <c r="V21" s="1" t="s">
        <v>286</v>
      </c>
      <c r="W21" s="1" t="s">
        <v>287</v>
      </c>
      <c r="X21" s="1" t="s">
        <v>288</v>
      </c>
      <c r="Y21" s="1" t="s">
        <v>292</v>
      </c>
      <c r="Z21" s="1" t="s">
        <v>36</v>
      </c>
      <c r="AA21" s="3">
        <v>0</v>
      </c>
      <c r="AB21" s="3">
        <v>0</v>
      </c>
      <c r="AC21" s="5">
        <v>0</v>
      </c>
      <c r="AD21" s="1">
        <v>0</v>
      </c>
      <c r="AE21" s="1" t="s">
        <v>37</v>
      </c>
      <c r="AF21" s="1" t="s">
        <v>289</v>
      </c>
      <c r="AG21" s="1" t="s">
        <v>290</v>
      </c>
      <c r="AH21" s="1" t="s">
        <v>291</v>
      </c>
      <c r="AI21" s="1" t="s">
        <v>511</v>
      </c>
    </row>
    <row r="22" spans="1:35" x14ac:dyDescent="0.25">
      <c r="A22">
        <v>21</v>
      </c>
      <c r="B22" s="1" t="s">
        <v>278</v>
      </c>
      <c r="C22" s="1" t="str">
        <f>LEFT(B22,4)</f>
        <v>1976</v>
      </c>
      <c r="D22" s="1" t="str">
        <f>MID(B22,6,2)</f>
        <v>01</v>
      </c>
      <c r="E22" s="1" t="str">
        <f>MID(B22,9,2)</f>
        <v>30</v>
      </c>
      <c r="F22" s="1" t="str">
        <f>MID(B22,12,2)</f>
        <v>18</v>
      </c>
      <c r="G22" s="1" t="str">
        <f>MID(B22,15,2)</f>
        <v>58</v>
      </c>
      <c r="H22" s="1" t="str">
        <f>MID(B22,18,6)</f>
        <v>49.800</v>
      </c>
      <c r="I22" s="2">
        <v>39.683</v>
      </c>
      <c r="J22" s="2">
        <v>-78.17</v>
      </c>
      <c r="K22" s="3">
        <v>15</v>
      </c>
      <c r="L22" s="3">
        <v>2.8</v>
      </c>
      <c r="M22" s="1" t="s">
        <v>279</v>
      </c>
      <c r="N22" s="73" t="s">
        <v>372</v>
      </c>
      <c r="O22" s="73" t="s">
        <v>372</v>
      </c>
      <c r="P22" s="18" t="s">
        <v>380</v>
      </c>
      <c r="Q22" s="1">
        <v>0</v>
      </c>
      <c r="R22" s="1">
        <v>0</v>
      </c>
      <c r="S22" s="4">
        <v>0</v>
      </c>
      <c r="T22" s="3">
        <v>0</v>
      </c>
      <c r="U22" s="1" t="s">
        <v>53</v>
      </c>
      <c r="V22" s="1" t="s">
        <v>280</v>
      </c>
      <c r="W22" s="1" t="s">
        <v>281</v>
      </c>
      <c r="X22" s="1" t="s">
        <v>282</v>
      </c>
      <c r="Y22" s="1" t="s">
        <v>284</v>
      </c>
      <c r="Z22" s="1" t="s">
        <v>36</v>
      </c>
      <c r="AA22" s="3">
        <v>0</v>
      </c>
      <c r="AB22" s="3">
        <v>0</v>
      </c>
      <c r="AC22" s="5">
        <v>0</v>
      </c>
      <c r="AD22" s="1">
        <v>0</v>
      </c>
      <c r="AE22" s="1" t="s">
        <v>37</v>
      </c>
      <c r="AF22" s="1" t="s">
        <v>53</v>
      </c>
      <c r="AG22" s="1" t="s">
        <v>266</v>
      </c>
      <c r="AH22" s="1" t="s">
        <v>283</v>
      </c>
      <c r="AI22" s="1" t="s">
        <v>511</v>
      </c>
    </row>
    <row r="23" spans="1:35" x14ac:dyDescent="0.25">
      <c r="A23">
        <v>22</v>
      </c>
      <c r="B23" s="12" t="str">
        <f>CONCATENATE(C23,"-",D23,"-",E23,"T",F23,":",G23,":",H23)</f>
        <v>1976-05-06T18:46:08.1</v>
      </c>
      <c r="C23" s="15">
        <v>1976</v>
      </c>
      <c r="D23" s="13" t="s">
        <v>355</v>
      </c>
      <c r="E23" s="13" t="s">
        <v>357</v>
      </c>
      <c r="F23" s="13">
        <v>18</v>
      </c>
      <c r="G23" s="13">
        <v>46</v>
      </c>
      <c r="H23" s="13" t="s">
        <v>363</v>
      </c>
      <c r="I23" s="16">
        <v>39.6</v>
      </c>
      <c r="J23" s="16">
        <v>-79.900000000000006</v>
      </c>
      <c r="K23" s="78" t="s">
        <v>372</v>
      </c>
      <c r="L23" s="17">
        <v>3.1</v>
      </c>
      <c r="M23" s="18" t="s">
        <v>373</v>
      </c>
      <c r="N23" s="18">
        <v>4</v>
      </c>
      <c r="O23" s="73" t="s">
        <v>372</v>
      </c>
      <c r="P23" s="18" t="s">
        <v>379</v>
      </c>
      <c r="Q23" s="75" t="s">
        <v>372</v>
      </c>
      <c r="R23" s="78" t="s">
        <v>372</v>
      </c>
      <c r="S23" s="75" t="s">
        <v>372</v>
      </c>
      <c r="T23" s="73" t="s">
        <v>372</v>
      </c>
      <c r="U23" s="73" t="s">
        <v>372</v>
      </c>
      <c r="V23" s="73" t="s">
        <v>372</v>
      </c>
      <c r="W23" s="73" t="s">
        <v>372</v>
      </c>
      <c r="X23" s="73" t="s">
        <v>372</v>
      </c>
      <c r="Y23" s="18" t="s">
        <v>386</v>
      </c>
      <c r="Z23" s="1" t="s">
        <v>36</v>
      </c>
      <c r="AA23" s="17">
        <v>27.8</v>
      </c>
      <c r="AB23" s="78" t="s">
        <v>372</v>
      </c>
      <c r="AC23" s="73" t="s">
        <v>372</v>
      </c>
      <c r="AD23" s="73" t="s">
        <v>372</v>
      </c>
      <c r="AE23" s="73" t="s">
        <v>372</v>
      </c>
      <c r="AF23" s="73" t="s">
        <v>372</v>
      </c>
      <c r="AG23" s="73" t="s">
        <v>372</v>
      </c>
      <c r="AH23" s="73" t="s">
        <v>372</v>
      </c>
      <c r="AI23" s="18" t="s">
        <v>406</v>
      </c>
    </row>
    <row r="24" spans="1:35" x14ac:dyDescent="0.25">
      <c r="A24">
        <v>23</v>
      </c>
      <c r="B24" s="1" t="s">
        <v>273</v>
      </c>
      <c r="C24" s="1" t="str">
        <f>LEFT(B24,4)</f>
        <v>1976</v>
      </c>
      <c r="D24" s="1" t="str">
        <f>MID(B24,6,2)</f>
        <v>06</v>
      </c>
      <c r="E24" s="1" t="str">
        <f>MID(B24,9,2)</f>
        <v>19</v>
      </c>
      <c r="F24" s="1" t="str">
        <f>MID(B24,12,2)</f>
        <v>05</v>
      </c>
      <c r="G24" s="1" t="str">
        <f>MID(B24,15,2)</f>
        <v>54</v>
      </c>
      <c r="H24" s="1" t="str">
        <f>MID(B24,18,6)</f>
        <v>13.900</v>
      </c>
      <c r="I24" s="2">
        <v>37.362000000000002</v>
      </c>
      <c r="J24" s="2">
        <v>-81.623999999999995</v>
      </c>
      <c r="K24" s="3">
        <v>5</v>
      </c>
      <c r="L24" s="3">
        <v>4.7</v>
      </c>
      <c r="M24" s="1" t="s">
        <v>274</v>
      </c>
      <c r="N24" s="1">
        <v>6</v>
      </c>
      <c r="O24" s="73" t="s">
        <v>372</v>
      </c>
      <c r="P24" s="18" t="s">
        <v>380</v>
      </c>
      <c r="Q24" s="1">
        <v>0</v>
      </c>
      <c r="R24" s="1">
        <v>0</v>
      </c>
      <c r="S24" s="4">
        <v>0</v>
      </c>
      <c r="T24" s="3">
        <v>0</v>
      </c>
      <c r="U24" s="1" t="s">
        <v>53</v>
      </c>
      <c r="V24" s="1" t="s">
        <v>275</v>
      </c>
      <c r="W24" s="1" t="s">
        <v>276</v>
      </c>
      <c r="X24" s="1" t="s">
        <v>152</v>
      </c>
      <c r="Y24" s="1" t="s">
        <v>59</v>
      </c>
      <c r="Z24" s="1" t="s">
        <v>36</v>
      </c>
      <c r="AA24" s="3">
        <v>0</v>
      </c>
      <c r="AB24" s="3">
        <v>0</v>
      </c>
      <c r="AC24" s="5">
        <v>0</v>
      </c>
      <c r="AD24" s="1">
        <v>0</v>
      </c>
      <c r="AE24" s="1" t="s">
        <v>37</v>
      </c>
      <c r="AF24" s="1" t="s">
        <v>53</v>
      </c>
      <c r="AG24" s="1" t="s">
        <v>53</v>
      </c>
      <c r="AH24" s="1" t="s">
        <v>277</v>
      </c>
      <c r="AI24" s="1" t="s">
        <v>511</v>
      </c>
    </row>
    <row r="25" spans="1:35" x14ac:dyDescent="0.25">
      <c r="A25">
        <v>24</v>
      </c>
      <c r="B25" s="12" t="str">
        <f t="shared" ref="B25:B55" si="1">CONCATENATE(C25,"-",D25,"-",E25,"T",F25,":",G25,":",H25)</f>
        <v>1976-07-03T20:53:45.08</v>
      </c>
      <c r="C25" s="13">
        <v>1976</v>
      </c>
      <c r="D25" s="13" t="s">
        <v>352</v>
      </c>
      <c r="E25" s="13" t="s">
        <v>360</v>
      </c>
      <c r="F25" s="13">
        <v>20</v>
      </c>
      <c r="G25" s="13">
        <v>53</v>
      </c>
      <c r="H25" s="13" t="s">
        <v>364</v>
      </c>
      <c r="I25" s="16">
        <v>37.32</v>
      </c>
      <c r="J25" s="16">
        <v>-81.13</v>
      </c>
      <c r="K25" s="17">
        <v>1</v>
      </c>
      <c r="L25" s="17">
        <v>2.7</v>
      </c>
      <c r="M25" s="18" t="s">
        <v>374</v>
      </c>
      <c r="N25" s="22" t="s">
        <v>372</v>
      </c>
      <c r="O25" s="73" t="s">
        <v>372</v>
      </c>
      <c r="P25" s="18" t="s">
        <v>380</v>
      </c>
      <c r="Q25" s="75" t="s">
        <v>372</v>
      </c>
      <c r="R25" s="78" t="s">
        <v>372</v>
      </c>
      <c r="S25" s="75" t="s">
        <v>372</v>
      </c>
      <c r="T25" s="73" t="s">
        <v>372</v>
      </c>
      <c r="U25" s="73" t="s">
        <v>372</v>
      </c>
      <c r="V25" s="73" t="s">
        <v>372</v>
      </c>
      <c r="W25" s="73" t="s">
        <v>372</v>
      </c>
      <c r="X25" s="73" t="s">
        <v>372</v>
      </c>
      <c r="Y25" s="18" t="s">
        <v>300</v>
      </c>
      <c r="Z25" s="1" t="s">
        <v>36</v>
      </c>
      <c r="AA25" s="17">
        <v>16.7</v>
      </c>
      <c r="AB25" s="78" t="s">
        <v>372</v>
      </c>
      <c r="AC25" s="77" t="s">
        <v>372</v>
      </c>
      <c r="AD25" s="77" t="s">
        <v>372</v>
      </c>
      <c r="AE25" s="73" t="s">
        <v>372</v>
      </c>
      <c r="AF25" s="77" t="s">
        <v>372</v>
      </c>
      <c r="AG25" s="77" t="s">
        <v>372</v>
      </c>
      <c r="AH25" s="73" t="s">
        <v>372</v>
      </c>
      <c r="AI25" s="18" t="s">
        <v>407</v>
      </c>
    </row>
    <row r="26" spans="1:35" x14ac:dyDescent="0.25">
      <c r="A26">
        <v>25</v>
      </c>
      <c r="B26" s="12" t="str">
        <f t="shared" si="1"/>
        <v>1978-08-14T04:50:05.4</v>
      </c>
      <c r="C26" s="13">
        <v>1978</v>
      </c>
      <c r="D26" s="13" t="s">
        <v>359</v>
      </c>
      <c r="E26" s="13">
        <v>14</v>
      </c>
      <c r="F26" s="13" t="s">
        <v>356</v>
      </c>
      <c r="G26" s="13">
        <v>50</v>
      </c>
      <c r="H26" s="13" t="s">
        <v>365</v>
      </c>
      <c r="I26" s="16">
        <v>37.939</v>
      </c>
      <c r="J26" s="16">
        <v>-80.873999999999995</v>
      </c>
      <c r="K26" s="17">
        <v>23</v>
      </c>
      <c r="L26" s="17">
        <v>1.6</v>
      </c>
      <c r="M26" s="18" t="s">
        <v>375</v>
      </c>
      <c r="N26" s="22" t="s">
        <v>372</v>
      </c>
      <c r="O26" s="73" t="s">
        <v>372</v>
      </c>
      <c r="P26" s="18" t="s">
        <v>380</v>
      </c>
      <c r="Q26" s="23">
        <v>13</v>
      </c>
      <c r="R26" s="17">
        <v>243</v>
      </c>
      <c r="S26" s="75" t="s">
        <v>372</v>
      </c>
      <c r="T26" s="73" t="s">
        <v>372</v>
      </c>
      <c r="U26" s="73" t="s">
        <v>372</v>
      </c>
      <c r="V26" s="73" t="s">
        <v>372</v>
      </c>
      <c r="W26" s="73" t="s">
        <v>372</v>
      </c>
      <c r="X26" s="73" t="s">
        <v>372</v>
      </c>
      <c r="Y26" s="18" t="s">
        <v>388</v>
      </c>
      <c r="Z26" s="1" t="s">
        <v>36</v>
      </c>
      <c r="AA26" s="17">
        <v>3.7</v>
      </c>
      <c r="AB26" s="17">
        <v>3.3</v>
      </c>
      <c r="AC26" s="77" t="s">
        <v>372</v>
      </c>
      <c r="AD26" s="77" t="s">
        <v>372</v>
      </c>
      <c r="AE26" s="73" t="s">
        <v>372</v>
      </c>
      <c r="AF26" s="77" t="s">
        <v>372</v>
      </c>
      <c r="AG26" s="77" t="s">
        <v>372</v>
      </c>
      <c r="AH26" s="73" t="s">
        <v>372</v>
      </c>
      <c r="AI26" s="18" t="s">
        <v>408</v>
      </c>
    </row>
    <row r="27" spans="1:35" x14ac:dyDescent="0.25">
      <c r="A27">
        <v>26</v>
      </c>
      <c r="B27" s="12" t="str">
        <f t="shared" si="1"/>
        <v>1979-09-16T09:39:22.6</v>
      </c>
      <c r="C27" s="13">
        <v>1979</v>
      </c>
      <c r="D27" s="13" t="s">
        <v>361</v>
      </c>
      <c r="E27" s="13">
        <v>16</v>
      </c>
      <c r="F27" s="13" t="s">
        <v>361</v>
      </c>
      <c r="G27" s="13">
        <v>39</v>
      </c>
      <c r="H27" s="13">
        <v>22.6</v>
      </c>
      <c r="I27" s="16">
        <v>38.098999999999997</v>
      </c>
      <c r="J27" s="16">
        <v>-80.239999999999995</v>
      </c>
      <c r="K27" s="17">
        <v>14.4</v>
      </c>
      <c r="L27" s="17">
        <v>1.6</v>
      </c>
      <c r="M27" s="18" t="s">
        <v>375</v>
      </c>
      <c r="N27" s="77" t="s">
        <v>372</v>
      </c>
      <c r="O27" s="73" t="s">
        <v>372</v>
      </c>
      <c r="P27" s="18" t="s">
        <v>380</v>
      </c>
      <c r="Q27" s="23">
        <v>13</v>
      </c>
      <c r="R27" s="17">
        <v>202</v>
      </c>
      <c r="S27" s="75" t="s">
        <v>372</v>
      </c>
      <c r="T27" s="73" t="s">
        <v>372</v>
      </c>
      <c r="U27" s="73" t="s">
        <v>372</v>
      </c>
      <c r="V27" s="73" t="s">
        <v>372</v>
      </c>
      <c r="W27" s="73" t="s">
        <v>372</v>
      </c>
      <c r="X27" s="73" t="s">
        <v>372</v>
      </c>
      <c r="Y27" s="18" t="s">
        <v>45</v>
      </c>
      <c r="Z27" s="1" t="s">
        <v>36</v>
      </c>
      <c r="AA27" s="78" t="s">
        <v>372</v>
      </c>
      <c r="AB27" s="78" t="s">
        <v>372</v>
      </c>
      <c r="AC27" s="77" t="s">
        <v>372</v>
      </c>
      <c r="AD27" s="77" t="s">
        <v>372</v>
      </c>
      <c r="AE27" s="73" t="s">
        <v>372</v>
      </c>
      <c r="AF27" s="77" t="s">
        <v>372</v>
      </c>
      <c r="AG27" s="77" t="s">
        <v>372</v>
      </c>
      <c r="AH27" s="73" t="s">
        <v>372</v>
      </c>
      <c r="AI27" s="18" t="s">
        <v>409</v>
      </c>
    </row>
    <row r="28" spans="1:35" x14ac:dyDescent="0.25">
      <c r="A28">
        <v>27</v>
      </c>
      <c r="B28" s="12" t="str">
        <f t="shared" si="1"/>
        <v>1979-09-19T00:45:57.4</v>
      </c>
      <c r="C28" s="13">
        <v>1979</v>
      </c>
      <c r="D28" s="13" t="s">
        <v>361</v>
      </c>
      <c r="E28" s="13">
        <v>19</v>
      </c>
      <c r="F28" s="13" t="s">
        <v>353</v>
      </c>
      <c r="G28" s="13">
        <v>45</v>
      </c>
      <c r="H28" s="13">
        <v>57.4</v>
      </c>
      <c r="I28" s="16">
        <v>38.11</v>
      </c>
      <c r="J28" s="16">
        <v>-80.242999999999995</v>
      </c>
      <c r="K28" s="17">
        <v>17.2</v>
      </c>
      <c r="L28" s="17">
        <v>2</v>
      </c>
      <c r="M28" s="18" t="s">
        <v>375</v>
      </c>
      <c r="N28" s="22" t="s">
        <v>372</v>
      </c>
      <c r="O28" s="73" t="s">
        <v>372</v>
      </c>
      <c r="P28" s="18" t="s">
        <v>380</v>
      </c>
      <c r="Q28" s="23">
        <v>20</v>
      </c>
      <c r="R28" s="17">
        <v>190</v>
      </c>
      <c r="S28" s="75" t="s">
        <v>372</v>
      </c>
      <c r="T28" s="73" t="s">
        <v>372</v>
      </c>
      <c r="U28" s="73" t="s">
        <v>372</v>
      </c>
      <c r="V28" s="73" t="s">
        <v>372</v>
      </c>
      <c r="W28" s="73" t="s">
        <v>372</v>
      </c>
      <c r="X28" s="73" t="s">
        <v>372</v>
      </c>
      <c r="Y28" s="18" t="s">
        <v>45</v>
      </c>
      <c r="Z28" s="1" t="s">
        <v>36</v>
      </c>
      <c r="AA28" s="78" t="s">
        <v>372</v>
      </c>
      <c r="AB28" s="78" t="s">
        <v>372</v>
      </c>
      <c r="AC28" s="77" t="s">
        <v>372</v>
      </c>
      <c r="AD28" s="77" t="s">
        <v>372</v>
      </c>
      <c r="AE28" s="73" t="s">
        <v>372</v>
      </c>
      <c r="AF28" s="77" t="s">
        <v>372</v>
      </c>
      <c r="AG28" s="77" t="s">
        <v>372</v>
      </c>
      <c r="AH28" s="73" t="s">
        <v>372</v>
      </c>
      <c r="AI28" s="18" t="s">
        <v>410</v>
      </c>
    </row>
    <row r="29" spans="1:35" x14ac:dyDescent="0.25">
      <c r="A29">
        <v>28</v>
      </c>
      <c r="B29" s="12" t="str">
        <f t="shared" si="1"/>
        <v>1979-10-31T08:32:47.3</v>
      </c>
      <c r="C29" s="13">
        <v>1979</v>
      </c>
      <c r="D29" s="13">
        <v>10</v>
      </c>
      <c r="E29" s="13">
        <v>31</v>
      </c>
      <c r="F29" s="13" t="s">
        <v>359</v>
      </c>
      <c r="G29" s="13">
        <v>32</v>
      </c>
      <c r="H29" s="13">
        <v>47.3</v>
      </c>
      <c r="I29" s="16">
        <v>37.616999999999997</v>
      </c>
      <c r="J29" s="16">
        <v>-81.206999999999994</v>
      </c>
      <c r="K29" s="17">
        <v>3.8</v>
      </c>
      <c r="L29" s="17">
        <v>0.8</v>
      </c>
      <c r="M29" s="18" t="s">
        <v>375</v>
      </c>
      <c r="N29" s="22" t="s">
        <v>372</v>
      </c>
      <c r="O29" s="73" t="s">
        <v>372</v>
      </c>
      <c r="P29" s="18" t="s">
        <v>380</v>
      </c>
      <c r="Q29" s="75" t="s">
        <v>372</v>
      </c>
      <c r="R29" s="17">
        <v>269</v>
      </c>
      <c r="S29" s="75" t="s">
        <v>372</v>
      </c>
      <c r="T29" s="73" t="s">
        <v>372</v>
      </c>
      <c r="U29" s="73" t="s">
        <v>372</v>
      </c>
      <c r="V29" s="73" t="s">
        <v>372</v>
      </c>
      <c r="W29" s="73" t="s">
        <v>372</v>
      </c>
      <c r="X29" s="73" t="s">
        <v>372</v>
      </c>
      <c r="Y29" s="18" t="s">
        <v>181</v>
      </c>
      <c r="Z29" s="1" t="s">
        <v>36</v>
      </c>
      <c r="AA29" s="78" t="s">
        <v>372</v>
      </c>
      <c r="AB29" s="78" t="s">
        <v>372</v>
      </c>
      <c r="AC29" s="77" t="s">
        <v>372</v>
      </c>
      <c r="AD29" s="77" t="s">
        <v>372</v>
      </c>
      <c r="AE29" s="73" t="s">
        <v>372</v>
      </c>
      <c r="AF29" s="77" t="s">
        <v>372</v>
      </c>
      <c r="AG29" s="77" t="s">
        <v>372</v>
      </c>
      <c r="AH29" s="73" t="s">
        <v>372</v>
      </c>
      <c r="AI29" s="18" t="s">
        <v>411</v>
      </c>
    </row>
    <row r="30" spans="1:35" x14ac:dyDescent="0.25">
      <c r="A30">
        <v>29</v>
      </c>
      <c r="B30" s="12" t="str">
        <f t="shared" si="1"/>
        <v>1980-04-10T22:33:15.7</v>
      </c>
      <c r="C30" s="13">
        <v>1980</v>
      </c>
      <c r="D30" s="13" t="s">
        <v>356</v>
      </c>
      <c r="E30" s="13">
        <v>10</v>
      </c>
      <c r="F30" s="13">
        <v>22</v>
      </c>
      <c r="G30" s="13">
        <v>33</v>
      </c>
      <c r="H30" s="13">
        <v>15.7</v>
      </c>
      <c r="I30" s="16">
        <v>37.487000000000002</v>
      </c>
      <c r="J30" s="16">
        <v>-81.085999999999999</v>
      </c>
      <c r="K30" s="17">
        <v>5</v>
      </c>
      <c r="L30" s="17">
        <v>0.7</v>
      </c>
      <c r="M30" s="18" t="s">
        <v>375</v>
      </c>
      <c r="N30" s="22" t="s">
        <v>372</v>
      </c>
      <c r="O30" s="73" t="s">
        <v>372</v>
      </c>
      <c r="P30" s="18" t="s">
        <v>380</v>
      </c>
      <c r="Q30" s="23">
        <v>5</v>
      </c>
      <c r="R30" s="17">
        <v>263</v>
      </c>
      <c r="S30" s="75" t="s">
        <v>372</v>
      </c>
      <c r="T30" s="73" t="s">
        <v>372</v>
      </c>
      <c r="U30" s="73" t="s">
        <v>372</v>
      </c>
      <c r="V30" s="73" t="s">
        <v>372</v>
      </c>
      <c r="W30" s="73" t="s">
        <v>372</v>
      </c>
      <c r="X30" s="73" t="s">
        <v>372</v>
      </c>
      <c r="Y30" s="18" t="s">
        <v>300</v>
      </c>
      <c r="Z30" s="1" t="s">
        <v>36</v>
      </c>
      <c r="AA30" s="17">
        <v>14.8</v>
      </c>
      <c r="AB30" s="17">
        <v>13.9</v>
      </c>
      <c r="AC30" s="77" t="s">
        <v>372</v>
      </c>
      <c r="AD30" s="77" t="s">
        <v>372</v>
      </c>
      <c r="AE30" s="73" t="s">
        <v>372</v>
      </c>
      <c r="AF30" s="77" t="s">
        <v>372</v>
      </c>
      <c r="AG30" s="77" t="s">
        <v>372</v>
      </c>
      <c r="AH30" s="73" t="s">
        <v>372</v>
      </c>
      <c r="AI30" s="18" t="s">
        <v>412</v>
      </c>
    </row>
    <row r="31" spans="1:35" x14ac:dyDescent="0.25">
      <c r="A31">
        <v>30</v>
      </c>
      <c r="B31" s="12" t="str">
        <f t="shared" si="1"/>
        <v>1980-09-21T10:02:46.3</v>
      </c>
      <c r="C31" s="13">
        <v>1980</v>
      </c>
      <c r="D31" s="13" t="s">
        <v>361</v>
      </c>
      <c r="E31" s="13">
        <v>21</v>
      </c>
      <c r="F31" s="13">
        <v>10</v>
      </c>
      <c r="G31" s="13" t="s">
        <v>354</v>
      </c>
      <c r="H31" s="13">
        <v>46.3</v>
      </c>
      <c r="I31" s="16">
        <v>38.174999999999997</v>
      </c>
      <c r="J31" s="16">
        <v>-80.069999999999993</v>
      </c>
      <c r="K31" s="17">
        <v>3.1</v>
      </c>
      <c r="L31" s="17">
        <v>1.4</v>
      </c>
      <c r="M31" s="18" t="s">
        <v>375</v>
      </c>
      <c r="N31" s="22" t="s">
        <v>372</v>
      </c>
      <c r="O31" s="73" t="s">
        <v>372</v>
      </c>
      <c r="P31" s="18" t="s">
        <v>380</v>
      </c>
      <c r="Q31" s="23">
        <v>11</v>
      </c>
      <c r="R31" s="17">
        <v>193</v>
      </c>
      <c r="S31" s="75" t="s">
        <v>372</v>
      </c>
      <c r="T31" s="73" t="s">
        <v>372</v>
      </c>
      <c r="U31" s="73" t="s">
        <v>372</v>
      </c>
      <c r="V31" s="73" t="s">
        <v>372</v>
      </c>
      <c r="W31" s="73" t="s">
        <v>372</v>
      </c>
      <c r="X31" s="73" t="s">
        <v>372</v>
      </c>
      <c r="Y31" s="18" t="s">
        <v>45</v>
      </c>
      <c r="Z31" s="1" t="s">
        <v>36</v>
      </c>
      <c r="AA31" s="17">
        <v>3.1</v>
      </c>
      <c r="AB31" s="17">
        <v>3.3</v>
      </c>
      <c r="AC31" s="77" t="s">
        <v>372</v>
      </c>
      <c r="AD31" s="77" t="s">
        <v>372</v>
      </c>
      <c r="AE31" s="73" t="s">
        <v>372</v>
      </c>
      <c r="AF31" s="77" t="s">
        <v>372</v>
      </c>
      <c r="AG31" s="77" t="s">
        <v>372</v>
      </c>
      <c r="AH31" s="73" t="s">
        <v>372</v>
      </c>
      <c r="AI31" s="18" t="s">
        <v>413</v>
      </c>
    </row>
    <row r="32" spans="1:35" x14ac:dyDescent="0.25">
      <c r="A32">
        <v>31</v>
      </c>
      <c r="B32" s="12" t="str">
        <f t="shared" si="1"/>
        <v>1980-10-16T03:48:07.6</v>
      </c>
      <c r="C32" s="13">
        <v>1980</v>
      </c>
      <c r="D32" s="13">
        <v>10</v>
      </c>
      <c r="E32" s="13">
        <v>16</v>
      </c>
      <c r="F32" s="13" t="s">
        <v>360</v>
      </c>
      <c r="G32" s="13">
        <v>48</v>
      </c>
      <c r="H32" s="13" t="s">
        <v>366</v>
      </c>
      <c r="I32" s="16">
        <v>38.066000000000003</v>
      </c>
      <c r="J32" s="16">
        <v>-80.215000000000003</v>
      </c>
      <c r="K32" s="17">
        <v>10</v>
      </c>
      <c r="L32" s="17">
        <v>1.1000000000000001</v>
      </c>
      <c r="M32" s="18" t="s">
        <v>375</v>
      </c>
      <c r="N32" s="77" t="s">
        <v>372</v>
      </c>
      <c r="O32" s="73" t="s">
        <v>372</v>
      </c>
      <c r="P32" s="18" t="s">
        <v>380</v>
      </c>
      <c r="Q32" s="23">
        <v>13</v>
      </c>
      <c r="R32" s="17">
        <v>180</v>
      </c>
      <c r="S32" s="75" t="s">
        <v>372</v>
      </c>
      <c r="T32" s="73" t="s">
        <v>372</v>
      </c>
      <c r="U32" s="73" t="s">
        <v>372</v>
      </c>
      <c r="V32" s="73" t="s">
        <v>372</v>
      </c>
      <c r="W32" s="73" t="s">
        <v>372</v>
      </c>
      <c r="X32" s="73" t="s">
        <v>372</v>
      </c>
      <c r="Y32" s="18" t="s">
        <v>45</v>
      </c>
      <c r="Z32" s="1" t="s">
        <v>36</v>
      </c>
      <c r="AA32" s="17">
        <v>2.9</v>
      </c>
      <c r="AB32" s="17">
        <v>3.9</v>
      </c>
      <c r="AC32" s="77" t="s">
        <v>372</v>
      </c>
      <c r="AD32" s="77" t="s">
        <v>372</v>
      </c>
      <c r="AE32" s="73" t="s">
        <v>372</v>
      </c>
      <c r="AF32" s="77" t="s">
        <v>372</v>
      </c>
      <c r="AG32" s="77" t="s">
        <v>372</v>
      </c>
      <c r="AH32" s="73" t="s">
        <v>372</v>
      </c>
      <c r="AI32" s="18" t="s">
        <v>414</v>
      </c>
    </row>
    <row r="33" spans="1:35" x14ac:dyDescent="0.25">
      <c r="A33">
        <v>32</v>
      </c>
      <c r="B33" s="12" t="str">
        <f t="shared" si="1"/>
        <v>1980-11-05T21:48:14.2</v>
      </c>
      <c r="C33" s="13">
        <v>1980</v>
      </c>
      <c r="D33" s="13">
        <v>11</v>
      </c>
      <c r="E33" s="13" t="s">
        <v>355</v>
      </c>
      <c r="F33" s="13">
        <v>21</v>
      </c>
      <c r="G33" s="13">
        <v>48</v>
      </c>
      <c r="H33" s="13">
        <v>14.2</v>
      </c>
      <c r="I33" s="16">
        <v>38.188000000000002</v>
      </c>
      <c r="J33" s="16">
        <v>-79.936000000000007</v>
      </c>
      <c r="K33" s="17">
        <v>2.2000000000000002</v>
      </c>
      <c r="L33" s="17">
        <v>3</v>
      </c>
      <c r="M33" s="18" t="s">
        <v>376</v>
      </c>
      <c r="N33" s="22" t="s">
        <v>372</v>
      </c>
      <c r="O33" s="73" t="s">
        <v>372</v>
      </c>
      <c r="P33" s="18" t="s">
        <v>380</v>
      </c>
      <c r="Q33" s="23">
        <v>26</v>
      </c>
      <c r="R33" s="17">
        <v>156</v>
      </c>
      <c r="S33" s="75" t="s">
        <v>372</v>
      </c>
      <c r="T33" s="73" t="s">
        <v>372</v>
      </c>
      <c r="U33" s="73" t="s">
        <v>372</v>
      </c>
      <c r="V33" s="73" t="s">
        <v>372</v>
      </c>
      <c r="W33" s="73" t="s">
        <v>372</v>
      </c>
      <c r="X33" s="73" t="s">
        <v>372</v>
      </c>
      <c r="Y33" s="18" t="s">
        <v>45</v>
      </c>
      <c r="Z33" s="1" t="s">
        <v>36</v>
      </c>
      <c r="AA33" s="78" t="s">
        <v>372</v>
      </c>
      <c r="AB33" s="78" t="s">
        <v>372</v>
      </c>
      <c r="AC33" s="77" t="s">
        <v>372</v>
      </c>
      <c r="AD33" s="77" t="s">
        <v>372</v>
      </c>
      <c r="AE33" s="73" t="s">
        <v>372</v>
      </c>
      <c r="AF33" s="77" t="s">
        <v>372</v>
      </c>
      <c r="AG33" s="77" t="s">
        <v>372</v>
      </c>
      <c r="AH33" s="73" t="s">
        <v>372</v>
      </c>
      <c r="AI33" s="18" t="s">
        <v>415</v>
      </c>
    </row>
    <row r="34" spans="1:35" x14ac:dyDescent="0.25">
      <c r="A34">
        <v>33</v>
      </c>
      <c r="B34" s="12" t="str">
        <f t="shared" si="1"/>
        <v>1980-11-25T07:44:04</v>
      </c>
      <c r="C34" s="13">
        <v>1980</v>
      </c>
      <c r="D34" s="13">
        <v>11</v>
      </c>
      <c r="E34" s="13">
        <v>25</v>
      </c>
      <c r="F34" s="13" t="s">
        <v>352</v>
      </c>
      <c r="G34" s="13">
        <v>44</v>
      </c>
      <c r="H34" s="13" t="s">
        <v>356</v>
      </c>
      <c r="I34" s="16">
        <v>38.094999999999999</v>
      </c>
      <c r="J34" s="16">
        <v>-80.123000000000005</v>
      </c>
      <c r="K34" s="17">
        <v>15.3</v>
      </c>
      <c r="L34" s="17">
        <v>0.6</v>
      </c>
      <c r="M34" s="18" t="s">
        <v>377</v>
      </c>
      <c r="N34" s="77" t="s">
        <v>372</v>
      </c>
      <c r="O34" s="73" t="s">
        <v>372</v>
      </c>
      <c r="P34" s="18" t="s">
        <v>380</v>
      </c>
      <c r="Q34" s="23">
        <v>8</v>
      </c>
      <c r="R34" s="17">
        <v>322</v>
      </c>
      <c r="S34" s="75" t="s">
        <v>372</v>
      </c>
      <c r="T34" s="73" t="s">
        <v>372</v>
      </c>
      <c r="U34" s="73" t="s">
        <v>372</v>
      </c>
      <c r="V34" s="73" t="s">
        <v>372</v>
      </c>
      <c r="W34" s="73" t="s">
        <v>372</v>
      </c>
      <c r="X34" s="73" t="s">
        <v>372</v>
      </c>
      <c r="Y34" s="18" t="s">
        <v>45</v>
      </c>
      <c r="Z34" s="1" t="s">
        <v>36</v>
      </c>
      <c r="AA34" s="17">
        <v>2.9</v>
      </c>
      <c r="AB34" s="17">
        <v>3.4</v>
      </c>
      <c r="AC34" s="77" t="s">
        <v>372</v>
      </c>
      <c r="AD34" s="77" t="s">
        <v>372</v>
      </c>
      <c r="AE34" s="73" t="s">
        <v>372</v>
      </c>
      <c r="AF34" s="77" t="s">
        <v>372</v>
      </c>
      <c r="AG34" s="77" t="s">
        <v>372</v>
      </c>
      <c r="AH34" s="73" t="s">
        <v>372</v>
      </c>
      <c r="AI34" s="18" t="s">
        <v>416</v>
      </c>
    </row>
    <row r="35" spans="1:35" x14ac:dyDescent="0.25">
      <c r="A35">
        <v>34</v>
      </c>
      <c r="B35" s="12" t="str">
        <f t="shared" si="1"/>
        <v>1981-11-30T17:33:11</v>
      </c>
      <c r="C35" s="13">
        <v>1981</v>
      </c>
      <c r="D35" s="13">
        <v>11</v>
      </c>
      <c r="E35" s="13">
        <v>30</v>
      </c>
      <c r="F35" s="13">
        <v>17</v>
      </c>
      <c r="G35" s="13">
        <v>33</v>
      </c>
      <c r="H35" s="13">
        <v>11</v>
      </c>
      <c r="I35" s="16">
        <v>37.630000000000003</v>
      </c>
      <c r="J35" s="16">
        <v>-82.2</v>
      </c>
      <c r="K35" s="17">
        <v>6.7</v>
      </c>
      <c r="L35" s="17">
        <v>2.5</v>
      </c>
      <c r="M35" s="18" t="s">
        <v>375</v>
      </c>
      <c r="N35" s="77" t="s">
        <v>372</v>
      </c>
      <c r="O35" s="73" t="s">
        <v>372</v>
      </c>
      <c r="P35" s="18" t="s">
        <v>380</v>
      </c>
      <c r="Q35" s="23">
        <v>15</v>
      </c>
      <c r="R35" s="17">
        <v>204</v>
      </c>
      <c r="S35" s="75" t="s">
        <v>372</v>
      </c>
      <c r="T35" s="73" t="s">
        <v>372</v>
      </c>
      <c r="U35" s="73" t="s">
        <v>372</v>
      </c>
      <c r="V35" s="73" t="s">
        <v>372</v>
      </c>
      <c r="W35" s="73" t="s">
        <v>372</v>
      </c>
      <c r="X35" s="73" t="s">
        <v>372</v>
      </c>
      <c r="Y35" s="18" t="s">
        <v>94</v>
      </c>
      <c r="Z35" s="1" t="s">
        <v>36</v>
      </c>
      <c r="AA35" s="17">
        <v>1.8</v>
      </c>
      <c r="AB35" s="17">
        <v>3.2</v>
      </c>
      <c r="AC35" s="77" t="s">
        <v>372</v>
      </c>
      <c r="AD35" s="77" t="s">
        <v>372</v>
      </c>
      <c r="AE35" s="73" t="s">
        <v>372</v>
      </c>
      <c r="AF35" s="77" t="s">
        <v>372</v>
      </c>
      <c r="AG35" s="77" t="s">
        <v>372</v>
      </c>
      <c r="AH35" s="73" t="s">
        <v>372</v>
      </c>
      <c r="AI35" s="18" t="s">
        <v>417</v>
      </c>
    </row>
    <row r="36" spans="1:35" x14ac:dyDescent="0.25">
      <c r="A36">
        <v>35</v>
      </c>
      <c r="B36" s="12" t="str">
        <f t="shared" si="1"/>
        <v>1982-06-23T16:17:34.1</v>
      </c>
      <c r="C36" s="13">
        <v>1982</v>
      </c>
      <c r="D36" s="13" t="s">
        <v>357</v>
      </c>
      <c r="E36" s="13">
        <v>23</v>
      </c>
      <c r="F36" s="13">
        <v>16</v>
      </c>
      <c r="G36" s="13">
        <v>17</v>
      </c>
      <c r="H36" s="13">
        <v>34.1</v>
      </c>
      <c r="I36" s="16">
        <v>37.869999999999997</v>
      </c>
      <c r="J36" s="16">
        <v>-80.956999999999994</v>
      </c>
      <c r="K36" s="17">
        <v>11.1</v>
      </c>
      <c r="L36" s="17">
        <v>2.5</v>
      </c>
      <c r="M36" s="18" t="s">
        <v>377</v>
      </c>
      <c r="N36" s="77" t="s">
        <v>372</v>
      </c>
      <c r="O36" s="73" t="s">
        <v>372</v>
      </c>
      <c r="P36" s="18" t="s">
        <v>380</v>
      </c>
      <c r="Q36" s="23">
        <v>25</v>
      </c>
      <c r="R36" s="17">
        <v>112</v>
      </c>
      <c r="S36" s="75" t="s">
        <v>372</v>
      </c>
      <c r="T36" s="73" t="s">
        <v>372</v>
      </c>
      <c r="U36" s="73" t="s">
        <v>372</v>
      </c>
      <c r="V36" s="73" t="s">
        <v>372</v>
      </c>
      <c r="W36" s="73" t="s">
        <v>372</v>
      </c>
      <c r="X36" s="73" t="s">
        <v>372</v>
      </c>
      <c r="Y36" s="18" t="s">
        <v>388</v>
      </c>
      <c r="Z36" s="1" t="s">
        <v>36</v>
      </c>
      <c r="AA36" s="17">
        <v>1.3</v>
      </c>
      <c r="AB36" s="17">
        <v>2.1</v>
      </c>
      <c r="AC36" s="77" t="s">
        <v>372</v>
      </c>
      <c r="AD36" s="77" t="s">
        <v>372</v>
      </c>
      <c r="AE36" s="73" t="s">
        <v>372</v>
      </c>
      <c r="AF36" s="77" t="s">
        <v>372</v>
      </c>
      <c r="AG36" s="77" t="s">
        <v>372</v>
      </c>
      <c r="AH36" s="73" t="s">
        <v>372</v>
      </c>
      <c r="AI36" s="18" t="s">
        <v>418</v>
      </c>
    </row>
    <row r="37" spans="1:35" x14ac:dyDescent="0.25">
      <c r="A37">
        <v>36</v>
      </c>
      <c r="B37" s="12" t="str">
        <f t="shared" si="1"/>
        <v>1983-01-21T05:33:20.4</v>
      </c>
      <c r="C37" s="13">
        <v>1983</v>
      </c>
      <c r="D37" s="13" t="s">
        <v>358</v>
      </c>
      <c r="E37" s="13">
        <v>21</v>
      </c>
      <c r="F37" s="13" t="s">
        <v>355</v>
      </c>
      <c r="G37" s="13">
        <v>33</v>
      </c>
      <c r="H37" s="13">
        <v>20.399999999999999</v>
      </c>
      <c r="I37" s="16">
        <v>38.067</v>
      </c>
      <c r="J37" s="16">
        <v>-80.144000000000005</v>
      </c>
      <c r="K37" s="17">
        <v>17.8</v>
      </c>
      <c r="L37" s="17">
        <v>0.4</v>
      </c>
      <c r="M37" s="18" t="s">
        <v>377</v>
      </c>
      <c r="N37" s="22" t="s">
        <v>372</v>
      </c>
      <c r="O37" s="73" t="s">
        <v>372</v>
      </c>
      <c r="P37" s="18" t="s">
        <v>380</v>
      </c>
      <c r="Q37" s="23">
        <v>8</v>
      </c>
      <c r="R37" s="17">
        <v>330</v>
      </c>
      <c r="S37" s="75" t="s">
        <v>372</v>
      </c>
      <c r="T37" s="73" t="s">
        <v>372</v>
      </c>
      <c r="U37" s="73" t="s">
        <v>372</v>
      </c>
      <c r="V37" s="73" t="s">
        <v>372</v>
      </c>
      <c r="W37" s="73" t="s">
        <v>372</v>
      </c>
      <c r="X37" s="73" t="s">
        <v>372</v>
      </c>
      <c r="Y37" s="18" t="s">
        <v>45</v>
      </c>
      <c r="Z37" s="1" t="s">
        <v>36</v>
      </c>
      <c r="AA37" s="17">
        <v>3.3</v>
      </c>
      <c r="AB37" s="17">
        <v>4.2</v>
      </c>
      <c r="AC37" s="77" t="s">
        <v>372</v>
      </c>
      <c r="AD37" s="77" t="s">
        <v>372</v>
      </c>
      <c r="AE37" s="73" t="s">
        <v>372</v>
      </c>
      <c r="AF37" s="77" t="s">
        <v>372</v>
      </c>
      <c r="AG37" s="77" t="s">
        <v>372</v>
      </c>
      <c r="AH37" s="73" t="s">
        <v>372</v>
      </c>
      <c r="AI37" s="18" t="s">
        <v>419</v>
      </c>
    </row>
    <row r="38" spans="1:35" x14ac:dyDescent="0.25">
      <c r="A38">
        <v>37</v>
      </c>
      <c r="B38" s="12" t="str">
        <f t="shared" si="1"/>
        <v>1983-05-26T01:04:44.8</v>
      </c>
      <c r="C38" s="13">
        <v>1983</v>
      </c>
      <c r="D38" s="13" t="s">
        <v>355</v>
      </c>
      <c r="E38" s="13">
        <v>26</v>
      </c>
      <c r="F38" s="13" t="s">
        <v>358</v>
      </c>
      <c r="G38" s="13" t="s">
        <v>356</v>
      </c>
      <c r="H38" s="13">
        <v>44.8</v>
      </c>
      <c r="I38" s="16">
        <v>37.506</v>
      </c>
      <c r="J38" s="16">
        <v>-80.316000000000003</v>
      </c>
      <c r="K38" s="17">
        <v>9</v>
      </c>
      <c r="L38" s="17">
        <v>2.2000000000000002</v>
      </c>
      <c r="M38" s="18" t="s">
        <v>377</v>
      </c>
      <c r="N38" s="22" t="s">
        <v>372</v>
      </c>
      <c r="O38" s="73" t="s">
        <v>372</v>
      </c>
      <c r="P38" s="18" t="s">
        <v>380</v>
      </c>
      <c r="Q38" s="23">
        <v>32</v>
      </c>
      <c r="R38" s="17">
        <v>109</v>
      </c>
      <c r="S38" s="75" t="s">
        <v>372</v>
      </c>
      <c r="T38" s="73" t="s">
        <v>372</v>
      </c>
      <c r="U38" s="73" t="s">
        <v>372</v>
      </c>
      <c r="V38" s="73" t="s">
        <v>372</v>
      </c>
      <c r="W38" s="73" t="s">
        <v>372</v>
      </c>
      <c r="X38" s="73" t="s">
        <v>372</v>
      </c>
      <c r="Y38" s="18" t="s">
        <v>39</v>
      </c>
      <c r="Z38" s="1" t="s">
        <v>36</v>
      </c>
      <c r="AA38" s="17">
        <v>0.9</v>
      </c>
      <c r="AB38" s="17">
        <v>1.8</v>
      </c>
      <c r="AC38" s="77" t="s">
        <v>372</v>
      </c>
      <c r="AD38" s="77" t="s">
        <v>372</v>
      </c>
      <c r="AE38" s="73" t="s">
        <v>372</v>
      </c>
      <c r="AF38" s="77" t="s">
        <v>372</v>
      </c>
      <c r="AG38" s="77" t="s">
        <v>372</v>
      </c>
      <c r="AH38" s="73" t="s">
        <v>372</v>
      </c>
      <c r="AI38" s="18" t="s">
        <v>420</v>
      </c>
    </row>
    <row r="39" spans="1:35" x14ac:dyDescent="0.25">
      <c r="A39">
        <v>38</v>
      </c>
      <c r="B39" s="12" t="str">
        <f t="shared" si="1"/>
        <v>1983-06-10T00:18:40.4</v>
      </c>
      <c r="C39" s="13">
        <v>1983</v>
      </c>
      <c r="D39" s="13" t="s">
        <v>357</v>
      </c>
      <c r="E39" s="13">
        <v>10</v>
      </c>
      <c r="F39" s="13" t="s">
        <v>353</v>
      </c>
      <c r="G39" s="13">
        <v>18</v>
      </c>
      <c r="H39" s="13">
        <v>40.4</v>
      </c>
      <c r="I39" s="16">
        <v>37.948</v>
      </c>
      <c r="J39" s="16">
        <v>-80.162999999999997</v>
      </c>
      <c r="K39" s="17">
        <v>23.6</v>
      </c>
      <c r="L39" s="17">
        <v>1.2</v>
      </c>
      <c r="M39" s="18" t="s">
        <v>377</v>
      </c>
      <c r="N39" s="22" t="s">
        <v>372</v>
      </c>
      <c r="O39" s="73" t="s">
        <v>372</v>
      </c>
      <c r="P39" s="18" t="s">
        <v>380</v>
      </c>
      <c r="Q39" s="23">
        <v>22</v>
      </c>
      <c r="R39" s="17">
        <v>157</v>
      </c>
      <c r="S39" s="75" t="s">
        <v>372</v>
      </c>
      <c r="T39" s="73" t="s">
        <v>372</v>
      </c>
      <c r="U39" s="73" t="s">
        <v>372</v>
      </c>
      <c r="V39" s="73" t="s">
        <v>372</v>
      </c>
      <c r="W39" s="73" t="s">
        <v>372</v>
      </c>
      <c r="X39" s="73" t="s">
        <v>372</v>
      </c>
      <c r="Y39" s="18" t="s">
        <v>65</v>
      </c>
      <c r="Z39" s="1" t="s">
        <v>36</v>
      </c>
      <c r="AA39" s="17">
        <v>2.2000000000000002</v>
      </c>
      <c r="AB39" s="17">
        <v>3.8</v>
      </c>
      <c r="AC39" s="77" t="s">
        <v>372</v>
      </c>
      <c r="AD39" s="77" t="s">
        <v>372</v>
      </c>
      <c r="AE39" s="73" t="s">
        <v>372</v>
      </c>
      <c r="AF39" s="77" t="s">
        <v>372</v>
      </c>
      <c r="AG39" s="77" t="s">
        <v>372</v>
      </c>
      <c r="AH39" s="73" t="s">
        <v>372</v>
      </c>
      <c r="AI39" s="18" t="s">
        <v>421</v>
      </c>
    </row>
    <row r="40" spans="1:35" x14ac:dyDescent="0.25">
      <c r="A40">
        <v>39</v>
      </c>
      <c r="B40" s="12" t="str">
        <f t="shared" si="1"/>
        <v>1983-06-10T00:24:57</v>
      </c>
      <c r="C40" s="13">
        <v>1983</v>
      </c>
      <c r="D40" s="13" t="s">
        <v>357</v>
      </c>
      <c r="E40" s="13">
        <v>10</v>
      </c>
      <c r="F40" s="13" t="s">
        <v>353</v>
      </c>
      <c r="G40" s="13">
        <v>24</v>
      </c>
      <c r="H40" s="13">
        <v>57</v>
      </c>
      <c r="I40" s="16">
        <v>37.951000000000001</v>
      </c>
      <c r="J40" s="16">
        <v>-80.188999999999993</v>
      </c>
      <c r="K40" s="17">
        <v>18.399999999999999</v>
      </c>
      <c r="L40" s="17">
        <v>1.2</v>
      </c>
      <c r="M40" s="18" t="s">
        <v>377</v>
      </c>
      <c r="N40" s="22" t="s">
        <v>372</v>
      </c>
      <c r="O40" s="73" t="s">
        <v>372</v>
      </c>
      <c r="P40" s="18" t="s">
        <v>380</v>
      </c>
      <c r="Q40" s="23">
        <v>26</v>
      </c>
      <c r="R40" s="17">
        <v>161</v>
      </c>
      <c r="S40" s="75" t="s">
        <v>372</v>
      </c>
      <c r="T40" s="73" t="s">
        <v>372</v>
      </c>
      <c r="U40" s="73" t="s">
        <v>372</v>
      </c>
      <c r="V40" s="73" t="s">
        <v>372</v>
      </c>
      <c r="W40" s="73" t="s">
        <v>372</v>
      </c>
      <c r="X40" s="73" t="s">
        <v>372</v>
      </c>
      <c r="Y40" s="18" t="s">
        <v>65</v>
      </c>
      <c r="Z40" s="1" t="s">
        <v>36</v>
      </c>
      <c r="AA40" s="17">
        <v>1.4</v>
      </c>
      <c r="AB40" s="17">
        <v>3.6</v>
      </c>
      <c r="AC40" s="77" t="s">
        <v>372</v>
      </c>
      <c r="AD40" s="77" t="s">
        <v>372</v>
      </c>
      <c r="AE40" s="73" t="s">
        <v>372</v>
      </c>
      <c r="AF40" s="77" t="s">
        <v>372</v>
      </c>
      <c r="AG40" s="77" t="s">
        <v>372</v>
      </c>
      <c r="AH40" s="73" t="s">
        <v>372</v>
      </c>
      <c r="AI40" s="18" t="s">
        <v>422</v>
      </c>
    </row>
    <row r="41" spans="1:35" x14ac:dyDescent="0.25">
      <c r="A41">
        <v>40</v>
      </c>
      <c r="B41" s="12" t="str">
        <f t="shared" si="1"/>
        <v>1983-06-10T00:31:08.3</v>
      </c>
      <c r="C41" s="13">
        <v>1983</v>
      </c>
      <c r="D41" s="13" t="s">
        <v>357</v>
      </c>
      <c r="E41" s="13">
        <v>10</v>
      </c>
      <c r="F41" s="13" t="s">
        <v>353</v>
      </c>
      <c r="G41" s="13">
        <v>31</v>
      </c>
      <c r="H41" s="13" t="s">
        <v>367</v>
      </c>
      <c r="I41" s="16">
        <v>37.938000000000002</v>
      </c>
      <c r="J41" s="16">
        <v>-80.168000000000006</v>
      </c>
      <c r="K41" s="17">
        <v>13</v>
      </c>
      <c r="L41" s="17">
        <v>0.4</v>
      </c>
      <c r="M41" s="18" t="s">
        <v>377</v>
      </c>
      <c r="N41" s="22" t="s">
        <v>372</v>
      </c>
      <c r="O41" s="24" t="s">
        <v>372</v>
      </c>
      <c r="P41" s="18" t="s">
        <v>380</v>
      </c>
      <c r="Q41" s="23">
        <v>21</v>
      </c>
      <c r="R41" s="17">
        <v>156</v>
      </c>
      <c r="S41" s="75" t="s">
        <v>372</v>
      </c>
      <c r="T41" s="73" t="s">
        <v>372</v>
      </c>
      <c r="U41" s="73" t="s">
        <v>372</v>
      </c>
      <c r="V41" s="73" t="s">
        <v>372</v>
      </c>
      <c r="W41" s="73" t="s">
        <v>372</v>
      </c>
      <c r="X41" s="73" t="s">
        <v>372</v>
      </c>
      <c r="Y41" s="18" t="s">
        <v>65</v>
      </c>
      <c r="Z41" s="1" t="s">
        <v>36</v>
      </c>
      <c r="AA41" s="17">
        <v>2.7</v>
      </c>
      <c r="AB41" s="17">
        <v>3.3</v>
      </c>
      <c r="AC41" s="77" t="s">
        <v>372</v>
      </c>
      <c r="AD41" s="77" t="s">
        <v>372</v>
      </c>
      <c r="AE41" s="73" t="s">
        <v>372</v>
      </c>
      <c r="AF41" s="77" t="s">
        <v>372</v>
      </c>
      <c r="AG41" s="77" t="s">
        <v>372</v>
      </c>
      <c r="AH41" s="73" t="s">
        <v>372</v>
      </c>
      <c r="AI41" s="18" t="s">
        <v>423</v>
      </c>
    </row>
    <row r="42" spans="1:35" x14ac:dyDescent="0.25">
      <c r="A42">
        <v>41</v>
      </c>
      <c r="B42" s="12" t="str">
        <f t="shared" si="1"/>
        <v>1983-07-20T04:41:40.9</v>
      </c>
      <c r="C42" s="13">
        <v>1983</v>
      </c>
      <c r="D42" s="13" t="s">
        <v>352</v>
      </c>
      <c r="E42" s="13">
        <v>20</v>
      </c>
      <c r="F42" s="13" t="s">
        <v>356</v>
      </c>
      <c r="G42" s="13">
        <v>41</v>
      </c>
      <c r="H42" s="13">
        <v>40.9</v>
      </c>
      <c r="I42" s="16">
        <v>37.884999999999998</v>
      </c>
      <c r="J42" s="16">
        <v>-80.691000000000003</v>
      </c>
      <c r="K42" s="17">
        <v>11</v>
      </c>
      <c r="L42" s="17">
        <v>1.6</v>
      </c>
      <c r="M42" s="18" t="s">
        <v>377</v>
      </c>
      <c r="N42" s="77" t="s">
        <v>372</v>
      </c>
      <c r="O42" s="24" t="s">
        <v>372</v>
      </c>
      <c r="P42" s="18" t="s">
        <v>380</v>
      </c>
      <c r="Q42" s="23">
        <v>24</v>
      </c>
      <c r="R42" s="17">
        <v>204</v>
      </c>
      <c r="S42" s="75" t="s">
        <v>372</v>
      </c>
      <c r="T42" s="73" t="s">
        <v>372</v>
      </c>
      <c r="U42" s="73" t="s">
        <v>372</v>
      </c>
      <c r="V42" s="73" t="s">
        <v>372</v>
      </c>
      <c r="W42" s="73" t="s">
        <v>372</v>
      </c>
      <c r="X42" s="73" t="s">
        <v>372</v>
      </c>
      <c r="Y42" s="18" t="s">
        <v>65</v>
      </c>
      <c r="Z42" s="1" t="s">
        <v>36</v>
      </c>
      <c r="AA42" s="17">
        <v>2.6</v>
      </c>
      <c r="AB42" s="17">
        <v>2.7</v>
      </c>
      <c r="AC42" s="77" t="s">
        <v>372</v>
      </c>
      <c r="AD42" s="77" t="s">
        <v>372</v>
      </c>
      <c r="AE42" s="73" t="s">
        <v>372</v>
      </c>
      <c r="AF42" s="77" t="s">
        <v>372</v>
      </c>
      <c r="AG42" s="77" t="s">
        <v>372</v>
      </c>
      <c r="AH42" s="73" t="s">
        <v>372</v>
      </c>
      <c r="AI42" s="18" t="s">
        <v>424</v>
      </c>
    </row>
    <row r="43" spans="1:35" x14ac:dyDescent="0.25">
      <c r="A43">
        <v>42</v>
      </c>
      <c r="B43" s="12" t="str">
        <f t="shared" si="1"/>
        <v>1983-07-25T03:27:00.2</v>
      </c>
      <c r="C43" s="13">
        <v>1983</v>
      </c>
      <c r="D43" s="13" t="s">
        <v>352</v>
      </c>
      <c r="E43" s="13">
        <v>25</v>
      </c>
      <c r="F43" s="13" t="s">
        <v>360</v>
      </c>
      <c r="G43" s="13">
        <v>27</v>
      </c>
      <c r="H43" s="13" t="s">
        <v>368</v>
      </c>
      <c r="I43" s="16">
        <v>37.496000000000002</v>
      </c>
      <c r="J43" s="16">
        <v>-81.352000000000004</v>
      </c>
      <c r="K43" s="17">
        <v>29</v>
      </c>
      <c r="L43" s="17">
        <v>0.6</v>
      </c>
      <c r="M43" s="18" t="s">
        <v>377</v>
      </c>
      <c r="N43" s="22" t="s">
        <v>372</v>
      </c>
      <c r="O43" s="24" t="s">
        <v>372</v>
      </c>
      <c r="P43" s="18" t="s">
        <v>380</v>
      </c>
      <c r="Q43" s="23">
        <v>7</v>
      </c>
      <c r="R43" s="17">
        <v>300</v>
      </c>
      <c r="S43" s="75" t="s">
        <v>372</v>
      </c>
      <c r="T43" s="73" t="s">
        <v>372</v>
      </c>
      <c r="U43" s="73" t="s">
        <v>372</v>
      </c>
      <c r="V43" s="73" t="s">
        <v>372</v>
      </c>
      <c r="W43" s="73" t="s">
        <v>372</v>
      </c>
      <c r="X43" s="73" t="s">
        <v>372</v>
      </c>
      <c r="Y43" s="18" t="s">
        <v>256</v>
      </c>
      <c r="Z43" s="1" t="s">
        <v>36</v>
      </c>
      <c r="AA43" s="17">
        <v>4.9000000000000004</v>
      </c>
      <c r="AB43" s="17">
        <v>6.5</v>
      </c>
      <c r="AC43" s="77" t="s">
        <v>372</v>
      </c>
      <c r="AD43" s="77" t="s">
        <v>372</v>
      </c>
      <c r="AE43" s="73" t="s">
        <v>372</v>
      </c>
      <c r="AF43" s="77" t="s">
        <v>372</v>
      </c>
      <c r="AG43" s="77" t="s">
        <v>372</v>
      </c>
      <c r="AH43" s="73" t="s">
        <v>372</v>
      </c>
      <c r="AI43" s="18" t="s">
        <v>425</v>
      </c>
    </row>
    <row r="44" spans="1:35" x14ac:dyDescent="0.25">
      <c r="A44">
        <v>43</v>
      </c>
      <c r="B44" s="12" t="str">
        <f t="shared" si="1"/>
        <v>1983-11-13T16:51:06.7</v>
      </c>
      <c r="C44" s="13">
        <v>1983</v>
      </c>
      <c r="D44" s="13">
        <v>11</v>
      </c>
      <c r="E44" s="13">
        <v>13</v>
      </c>
      <c r="F44" s="13">
        <v>16</v>
      </c>
      <c r="G44" s="13">
        <v>51</v>
      </c>
      <c r="H44" s="13" t="s">
        <v>369</v>
      </c>
      <c r="I44" s="16">
        <v>37.555999999999997</v>
      </c>
      <c r="J44" s="16">
        <v>-80.775000000000006</v>
      </c>
      <c r="K44" s="17">
        <v>10</v>
      </c>
      <c r="L44" s="17">
        <v>0.4</v>
      </c>
      <c r="M44" s="18" t="s">
        <v>377</v>
      </c>
      <c r="N44" s="22" t="s">
        <v>372</v>
      </c>
      <c r="O44" s="24" t="s">
        <v>372</v>
      </c>
      <c r="P44" s="18" t="s">
        <v>380</v>
      </c>
      <c r="Q44" s="23">
        <v>7</v>
      </c>
      <c r="R44" s="17">
        <v>178</v>
      </c>
      <c r="S44" s="75" t="s">
        <v>372</v>
      </c>
      <c r="T44" s="73" t="s">
        <v>372</v>
      </c>
      <c r="U44" s="73" t="s">
        <v>372</v>
      </c>
      <c r="V44" s="73" t="s">
        <v>372</v>
      </c>
      <c r="W44" s="73" t="s">
        <v>372</v>
      </c>
      <c r="X44" s="73" t="s">
        <v>372</v>
      </c>
      <c r="Y44" s="18" t="s">
        <v>244</v>
      </c>
      <c r="Z44" s="1" t="s">
        <v>36</v>
      </c>
      <c r="AA44" s="17">
        <v>1</v>
      </c>
      <c r="AB44" s="17">
        <v>2.2000000000000002</v>
      </c>
      <c r="AC44" s="77" t="s">
        <v>372</v>
      </c>
      <c r="AD44" s="77" t="s">
        <v>372</v>
      </c>
      <c r="AE44" s="73" t="s">
        <v>372</v>
      </c>
      <c r="AF44" s="77" t="s">
        <v>372</v>
      </c>
      <c r="AG44" s="77" t="s">
        <v>372</v>
      </c>
      <c r="AH44" s="73" t="s">
        <v>372</v>
      </c>
      <c r="AI44" s="18" t="s">
        <v>426</v>
      </c>
    </row>
    <row r="45" spans="1:35" x14ac:dyDescent="0.25">
      <c r="A45">
        <v>44</v>
      </c>
      <c r="B45" s="12" t="str">
        <f t="shared" si="1"/>
        <v>1983-11-13T17:50:50.1</v>
      </c>
      <c r="C45" s="13">
        <v>1983</v>
      </c>
      <c r="D45" s="13">
        <v>11</v>
      </c>
      <c r="E45" s="13">
        <v>13</v>
      </c>
      <c r="F45" s="13">
        <v>17</v>
      </c>
      <c r="G45" s="13">
        <v>50</v>
      </c>
      <c r="H45" s="13">
        <v>50.1</v>
      </c>
      <c r="I45" s="16">
        <v>37.558999999999997</v>
      </c>
      <c r="J45" s="16">
        <v>-80.753</v>
      </c>
      <c r="K45" s="17">
        <v>11</v>
      </c>
      <c r="L45" s="17">
        <v>0.7</v>
      </c>
      <c r="M45" s="18" t="s">
        <v>377</v>
      </c>
      <c r="N45" s="77" t="s">
        <v>372</v>
      </c>
      <c r="O45" s="73" t="s">
        <v>372</v>
      </c>
      <c r="P45" s="18" t="s">
        <v>380</v>
      </c>
      <c r="Q45" s="23">
        <v>8</v>
      </c>
      <c r="R45" s="17">
        <v>184</v>
      </c>
      <c r="S45" s="75" t="s">
        <v>372</v>
      </c>
      <c r="T45" s="73" t="s">
        <v>372</v>
      </c>
      <c r="U45" s="73" t="s">
        <v>372</v>
      </c>
      <c r="V45" s="73" t="s">
        <v>372</v>
      </c>
      <c r="W45" s="73" t="s">
        <v>372</v>
      </c>
      <c r="X45" s="73" t="s">
        <v>372</v>
      </c>
      <c r="Y45" s="18" t="s">
        <v>39</v>
      </c>
      <c r="Z45" s="1" t="s">
        <v>36</v>
      </c>
      <c r="AA45" s="17">
        <v>1.5</v>
      </c>
      <c r="AB45" s="17">
        <v>3.5</v>
      </c>
      <c r="AC45" s="77" t="s">
        <v>372</v>
      </c>
      <c r="AD45" s="77" t="s">
        <v>372</v>
      </c>
      <c r="AE45" s="73" t="s">
        <v>372</v>
      </c>
      <c r="AF45" s="77" t="s">
        <v>372</v>
      </c>
      <c r="AG45" s="77" t="s">
        <v>372</v>
      </c>
      <c r="AH45" s="73" t="s">
        <v>372</v>
      </c>
      <c r="AI45" s="18" t="s">
        <v>423</v>
      </c>
    </row>
    <row r="46" spans="1:35" x14ac:dyDescent="0.25">
      <c r="A46">
        <v>45</v>
      </c>
      <c r="B46" s="12" t="str">
        <f t="shared" si="1"/>
        <v>1983-11-25T16:27:47.8</v>
      </c>
      <c r="C46" s="13">
        <v>1983</v>
      </c>
      <c r="D46" s="13">
        <v>11</v>
      </c>
      <c r="E46" s="13">
        <v>25</v>
      </c>
      <c r="F46" s="13">
        <v>16</v>
      </c>
      <c r="G46" s="13">
        <v>27</v>
      </c>
      <c r="H46" s="13">
        <v>47.8</v>
      </c>
      <c r="I46" s="16">
        <v>37.567999999999998</v>
      </c>
      <c r="J46" s="16">
        <v>-80.745000000000005</v>
      </c>
      <c r="K46" s="17">
        <v>11.9</v>
      </c>
      <c r="L46" s="17">
        <v>0.7</v>
      </c>
      <c r="M46" s="18" t="s">
        <v>377</v>
      </c>
      <c r="N46" s="22" t="s">
        <v>372</v>
      </c>
      <c r="O46" s="24" t="s">
        <v>372</v>
      </c>
      <c r="P46" s="18" t="s">
        <v>380</v>
      </c>
      <c r="Q46" s="18" t="s">
        <v>372</v>
      </c>
      <c r="R46" s="17" t="s">
        <v>372</v>
      </c>
      <c r="S46" s="18" t="s">
        <v>372</v>
      </c>
      <c r="T46" s="24" t="s">
        <v>372</v>
      </c>
      <c r="U46" s="24" t="s">
        <v>372</v>
      </c>
      <c r="V46" s="24" t="s">
        <v>372</v>
      </c>
      <c r="W46" s="24" t="s">
        <v>372</v>
      </c>
      <c r="X46" s="24" t="s">
        <v>372</v>
      </c>
      <c r="Y46" s="18" t="s">
        <v>39</v>
      </c>
      <c r="Z46" s="1" t="s">
        <v>36</v>
      </c>
      <c r="AA46" s="17">
        <v>0.8</v>
      </c>
      <c r="AB46" s="17">
        <v>1.7</v>
      </c>
      <c r="AC46" s="22" t="s">
        <v>372</v>
      </c>
      <c r="AD46" s="22" t="s">
        <v>372</v>
      </c>
      <c r="AE46" s="24" t="s">
        <v>372</v>
      </c>
      <c r="AF46" s="22" t="s">
        <v>372</v>
      </c>
      <c r="AG46" s="22" t="s">
        <v>372</v>
      </c>
      <c r="AH46" s="24" t="s">
        <v>372</v>
      </c>
      <c r="AI46" s="18" t="s">
        <v>427</v>
      </c>
    </row>
    <row r="47" spans="1:35" x14ac:dyDescent="0.25">
      <c r="A47">
        <v>46</v>
      </c>
      <c r="B47" s="12" t="str">
        <f t="shared" si="1"/>
        <v>1983-12-23T10:51:21.9</v>
      </c>
      <c r="C47" s="13">
        <v>1983</v>
      </c>
      <c r="D47" s="13">
        <v>12</v>
      </c>
      <c r="E47" s="13">
        <v>23</v>
      </c>
      <c r="F47" s="13">
        <v>10</v>
      </c>
      <c r="G47" s="13">
        <v>51</v>
      </c>
      <c r="H47" s="13">
        <v>21.9</v>
      </c>
      <c r="I47" s="16">
        <v>37.765999999999998</v>
      </c>
      <c r="J47" s="16">
        <v>-80.837000000000003</v>
      </c>
      <c r="K47" s="17">
        <v>13.7</v>
      </c>
      <c r="L47" s="17">
        <v>0.3</v>
      </c>
      <c r="M47" s="18" t="s">
        <v>377</v>
      </c>
      <c r="N47" s="22" t="s">
        <v>372</v>
      </c>
      <c r="O47" s="24" t="s">
        <v>372</v>
      </c>
      <c r="P47" s="18" t="s">
        <v>380</v>
      </c>
      <c r="Q47" s="23">
        <v>11</v>
      </c>
      <c r="R47" s="17" t="s">
        <v>372</v>
      </c>
      <c r="S47" s="18" t="s">
        <v>372</v>
      </c>
      <c r="T47" s="24" t="s">
        <v>372</v>
      </c>
      <c r="U47" s="24" t="s">
        <v>372</v>
      </c>
      <c r="V47" s="24" t="s">
        <v>372</v>
      </c>
      <c r="W47" s="24" t="s">
        <v>372</v>
      </c>
      <c r="X47" s="24" t="s">
        <v>372</v>
      </c>
      <c r="Y47" s="18" t="s">
        <v>244</v>
      </c>
      <c r="Z47" s="1" t="s">
        <v>36</v>
      </c>
      <c r="AA47" s="17">
        <v>2.2999999999999998</v>
      </c>
      <c r="AB47" s="17">
        <v>2.2999999999999998</v>
      </c>
      <c r="AC47" s="22" t="s">
        <v>372</v>
      </c>
      <c r="AD47" s="22" t="s">
        <v>372</v>
      </c>
      <c r="AE47" s="24" t="s">
        <v>372</v>
      </c>
      <c r="AF47" s="22" t="s">
        <v>372</v>
      </c>
      <c r="AG47" s="22" t="s">
        <v>372</v>
      </c>
      <c r="AH47" s="24" t="s">
        <v>372</v>
      </c>
      <c r="AI47" s="18" t="s">
        <v>428</v>
      </c>
    </row>
    <row r="48" spans="1:35" x14ac:dyDescent="0.25">
      <c r="A48">
        <v>47</v>
      </c>
      <c r="B48" s="12" t="str">
        <f t="shared" si="1"/>
        <v>1984-02-02T05:10:19.7</v>
      </c>
      <c r="C48" s="13">
        <v>1984</v>
      </c>
      <c r="D48" s="13" t="s">
        <v>354</v>
      </c>
      <c r="E48" s="13" t="s">
        <v>354</v>
      </c>
      <c r="F48" s="13" t="s">
        <v>355</v>
      </c>
      <c r="G48" s="13">
        <v>10</v>
      </c>
      <c r="H48" s="13">
        <v>19.7</v>
      </c>
      <c r="I48" s="16">
        <v>37.716999999999999</v>
      </c>
      <c r="J48" s="16">
        <v>-82.218000000000004</v>
      </c>
      <c r="K48" s="17">
        <v>2.5</v>
      </c>
      <c r="L48" s="17">
        <v>1.9</v>
      </c>
      <c r="M48" s="18" t="s">
        <v>377</v>
      </c>
      <c r="N48" s="22" t="s">
        <v>372</v>
      </c>
      <c r="O48" s="24" t="s">
        <v>372</v>
      </c>
      <c r="P48" s="18" t="s">
        <v>380</v>
      </c>
      <c r="Q48" s="23">
        <v>18</v>
      </c>
      <c r="R48" s="17" t="s">
        <v>372</v>
      </c>
      <c r="S48" s="18" t="s">
        <v>372</v>
      </c>
      <c r="T48" s="24" t="s">
        <v>372</v>
      </c>
      <c r="U48" s="24" t="s">
        <v>372</v>
      </c>
      <c r="V48" s="24" t="s">
        <v>372</v>
      </c>
      <c r="W48" s="24" t="s">
        <v>372</v>
      </c>
      <c r="X48" s="24" t="s">
        <v>372</v>
      </c>
      <c r="Y48" s="18" t="s">
        <v>94</v>
      </c>
      <c r="Z48" s="1" t="s">
        <v>36</v>
      </c>
      <c r="AA48" s="17">
        <v>2.4</v>
      </c>
      <c r="AB48" s="17">
        <v>5.2</v>
      </c>
      <c r="AC48" s="22" t="s">
        <v>372</v>
      </c>
      <c r="AD48" s="22" t="s">
        <v>372</v>
      </c>
      <c r="AE48" s="24" t="s">
        <v>372</v>
      </c>
      <c r="AF48" s="22" t="s">
        <v>372</v>
      </c>
      <c r="AG48" s="22" t="s">
        <v>372</v>
      </c>
      <c r="AH48" s="24" t="s">
        <v>372</v>
      </c>
      <c r="AI48" s="18" t="s">
        <v>429</v>
      </c>
    </row>
    <row r="49" spans="1:35" x14ac:dyDescent="0.25">
      <c r="A49">
        <v>48</v>
      </c>
      <c r="B49" s="12" t="str">
        <f t="shared" si="1"/>
        <v>1984-03-11T04:01:38.9</v>
      </c>
      <c r="C49" s="13">
        <v>1984</v>
      </c>
      <c r="D49" s="13" t="s">
        <v>360</v>
      </c>
      <c r="E49" s="13">
        <v>11</v>
      </c>
      <c r="F49" s="13" t="s">
        <v>356</v>
      </c>
      <c r="G49" s="13" t="s">
        <v>358</v>
      </c>
      <c r="H49" s="13">
        <v>38.9</v>
      </c>
      <c r="I49" s="16">
        <v>37.473999999999997</v>
      </c>
      <c r="J49" s="16">
        <v>-80.900000000000006</v>
      </c>
      <c r="K49" s="17">
        <v>6.1</v>
      </c>
      <c r="L49" s="17">
        <v>1.1000000000000001</v>
      </c>
      <c r="M49" s="18" t="s">
        <v>377</v>
      </c>
      <c r="N49" s="22" t="s">
        <v>372</v>
      </c>
      <c r="O49" s="24" t="s">
        <v>372</v>
      </c>
      <c r="P49" s="18" t="s">
        <v>380</v>
      </c>
      <c r="Q49" s="23">
        <v>12</v>
      </c>
      <c r="R49" s="17" t="s">
        <v>372</v>
      </c>
      <c r="S49" s="18" t="s">
        <v>372</v>
      </c>
      <c r="T49" s="24" t="s">
        <v>372</v>
      </c>
      <c r="U49" s="24" t="s">
        <v>372</v>
      </c>
      <c r="V49" s="24" t="s">
        <v>372</v>
      </c>
      <c r="W49" s="24" t="s">
        <v>372</v>
      </c>
      <c r="X49" s="24" t="s">
        <v>372</v>
      </c>
      <c r="Y49" s="18" t="s">
        <v>244</v>
      </c>
      <c r="Z49" s="1" t="s">
        <v>36</v>
      </c>
      <c r="AA49" s="17">
        <v>1</v>
      </c>
      <c r="AB49" s="17">
        <v>1.9</v>
      </c>
      <c r="AC49" s="22" t="s">
        <v>372</v>
      </c>
      <c r="AD49" s="22" t="s">
        <v>372</v>
      </c>
      <c r="AE49" s="24" t="s">
        <v>372</v>
      </c>
      <c r="AF49" s="22" t="s">
        <v>372</v>
      </c>
      <c r="AG49" s="22" t="s">
        <v>372</v>
      </c>
      <c r="AH49" s="24" t="s">
        <v>372</v>
      </c>
      <c r="AI49" s="18" t="s">
        <v>430</v>
      </c>
    </row>
    <row r="50" spans="1:35" x14ac:dyDescent="0.25">
      <c r="A50">
        <v>49</v>
      </c>
      <c r="B50" s="12" t="str">
        <f t="shared" si="1"/>
        <v>1984-10-09T05:33:31.5</v>
      </c>
      <c r="C50" s="13">
        <v>1984</v>
      </c>
      <c r="D50" s="13">
        <v>10</v>
      </c>
      <c r="E50" s="13" t="s">
        <v>361</v>
      </c>
      <c r="F50" s="13" t="s">
        <v>355</v>
      </c>
      <c r="G50" s="13">
        <v>33</v>
      </c>
      <c r="H50" s="13">
        <v>31.5</v>
      </c>
      <c r="I50" s="16">
        <v>37.713000000000001</v>
      </c>
      <c r="J50" s="16">
        <v>-80.891000000000005</v>
      </c>
      <c r="K50" s="17">
        <v>13.4</v>
      </c>
      <c r="L50" s="17">
        <v>2.1</v>
      </c>
      <c r="M50" s="18" t="s">
        <v>377</v>
      </c>
      <c r="N50" s="22" t="s">
        <v>372</v>
      </c>
      <c r="O50" s="24" t="s">
        <v>372</v>
      </c>
      <c r="P50" s="18" t="s">
        <v>380</v>
      </c>
      <c r="Q50" s="23">
        <v>18</v>
      </c>
      <c r="R50" s="17" t="s">
        <v>372</v>
      </c>
      <c r="S50" s="18" t="s">
        <v>372</v>
      </c>
      <c r="T50" s="24" t="s">
        <v>372</v>
      </c>
      <c r="U50" s="24" t="s">
        <v>372</v>
      </c>
      <c r="V50" s="24" t="s">
        <v>372</v>
      </c>
      <c r="W50" s="24" t="s">
        <v>372</v>
      </c>
      <c r="X50" s="24" t="s">
        <v>372</v>
      </c>
      <c r="Y50" s="18" t="s">
        <v>244</v>
      </c>
      <c r="Z50" s="1" t="s">
        <v>36</v>
      </c>
      <c r="AA50" s="17">
        <v>0.8</v>
      </c>
      <c r="AB50" s="17">
        <v>0.6</v>
      </c>
      <c r="AC50" s="22" t="s">
        <v>372</v>
      </c>
      <c r="AD50" s="22" t="s">
        <v>372</v>
      </c>
      <c r="AE50" s="24" t="s">
        <v>372</v>
      </c>
      <c r="AF50" s="22" t="s">
        <v>372</v>
      </c>
      <c r="AG50" s="22" t="s">
        <v>372</v>
      </c>
      <c r="AH50" s="24" t="s">
        <v>372</v>
      </c>
      <c r="AI50" s="18" t="s">
        <v>431</v>
      </c>
    </row>
    <row r="51" spans="1:35" x14ac:dyDescent="0.25">
      <c r="A51">
        <v>50</v>
      </c>
      <c r="B51" s="12" t="str">
        <f t="shared" si="1"/>
        <v>1984-12-21T13:12:21.9</v>
      </c>
      <c r="C51" s="13">
        <v>1984</v>
      </c>
      <c r="D51" s="13">
        <v>12</v>
      </c>
      <c r="E51" s="13">
        <v>21</v>
      </c>
      <c r="F51" s="13">
        <v>13</v>
      </c>
      <c r="G51" s="13">
        <v>12</v>
      </c>
      <c r="H51" s="13">
        <v>21.9</v>
      </c>
      <c r="I51" s="16">
        <v>38.198</v>
      </c>
      <c r="J51" s="16">
        <v>-80.207999999999998</v>
      </c>
      <c r="K51" s="17">
        <v>5.8</v>
      </c>
      <c r="L51" s="17">
        <v>1.6</v>
      </c>
      <c r="M51" s="18" t="s">
        <v>377</v>
      </c>
      <c r="N51" s="22" t="s">
        <v>372</v>
      </c>
      <c r="O51" s="24" t="s">
        <v>372</v>
      </c>
      <c r="P51" s="18" t="s">
        <v>380</v>
      </c>
      <c r="Q51" s="23">
        <v>22</v>
      </c>
      <c r="R51" s="17" t="s">
        <v>372</v>
      </c>
      <c r="S51" s="18" t="s">
        <v>372</v>
      </c>
      <c r="T51" s="24" t="s">
        <v>372</v>
      </c>
      <c r="U51" s="24" t="s">
        <v>372</v>
      </c>
      <c r="V51" s="24" t="s">
        <v>372</v>
      </c>
      <c r="W51" s="24" t="s">
        <v>372</v>
      </c>
      <c r="X51" s="24" t="s">
        <v>372</v>
      </c>
      <c r="Y51" s="18" t="s">
        <v>45</v>
      </c>
      <c r="Z51" s="1" t="s">
        <v>36</v>
      </c>
      <c r="AA51" s="17">
        <v>2</v>
      </c>
      <c r="AB51" s="17">
        <v>2</v>
      </c>
      <c r="AC51" s="22" t="s">
        <v>372</v>
      </c>
      <c r="AD51" s="22" t="s">
        <v>372</v>
      </c>
      <c r="AE51" s="24" t="s">
        <v>372</v>
      </c>
      <c r="AF51" s="22" t="s">
        <v>372</v>
      </c>
      <c r="AG51" s="22" t="s">
        <v>372</v>
      </c>
      <c r="AH51" s="24" t="s">
        <v>372</v>
      </c>
      <c r="AI51" s="18" t="s">
        <v>432</v>
      </c>
    </row>
    <row r="52" spans="1:35" x14ac:dyDescent="0.25">
      <c r="A52">
        <v>51</v>
      </c>
      <c r="B52" s="12" t="str">
        <f t="shared" si="1"/>
        <v>1985-06-14T07:57:10.2</v>
      </c>
      <c r="C52" s="13">
        <v>1985</v>
      </c>
      <c r="D52" s="13" t="s">
        <v>357</v>
      </c>
      <c r="E52" s="13">
        <v>14</v>
      </c>
      <c r="F52" s="13" t="s">
        <v>352</v>
      </c>
      <c r="G52" s="13">
        <v>57</v>
      </c>
      <c r="H52" s="13">
        <v>10.199999999999999</v>
      </c>
      <c r="I52" s="16">
        <v>37.533999999999999</v>
      </c>
      <c r="J52" s="16">
        <v>-81.02</v>
      </c>
      <c r="K52" s="17">
        <v>2.4</v>
      </c>
      <c r="L52" s="17">
        <v>0.8</v>
      </c>
      <c r="M52" s="18" t="s">
        <v>377</v>
      </c>
      <c r="N52" s="22" t="s">
        <v>372</v>
      </c>
      <c r="O52" s="24" t="s">
        <v>372</v>
      </c>
      <c r="P52" s="18" t="s">
        <v>380</v>
      </c>
      <c r="Q52" s="23">
        <v>7</v>
      </c>
      <c r="R52" s="17" t="s">
        <v>372</v>
      </c>
      <c r="S52" s="18" t="s">
        <v>372</v>
      </c>
      <c r="T52" s="24" t="s">
        <v>372</v>
      </c>
      <c r="U52" s="24" t="s">
        <v>372</v>
      </c>
      <c r="V52" s="24" t="s">
        <v>372</v>
      </c>
      <c r="W52" s="24" t="s">
        <v>372</v>
      </c>
      <c r="X52" s="24" t="s">
        <v>372</v>
      </c>
      <c r="Y52" s="18" t="s">
        <v>300</v>
      </c>
      <c r="Z52" s="1" t="s">
        <v>36</v>
      </c>
      <c r="AA52" s="17">
        <v>3.6</v>
      </c>
      <c r="AB52" s="17">
        <v>4.4000000000000004</v>
      </c>
      <c r="AC52" s="22" t="s">
        <v>372</v>
      </c>
      <c r="AD52" s="22" t="s">
        <v>372</v>
      </c>
      <c r="AE52" s="24" t="s">
        <v>372</v>
      </c>
      <c r="AF52" s="22" t="s">
        <v>372</v>
      </c>
      <c r="AG52" s="22" t="s">
        <v>372</v>
      </c>
      <c r="AH52" s="24" t="s">
        <v>372</v>
      </c>
      <c r="AI52" s="18" t="s">
        <v>433</v>
      </c>
    </row>
    <row r="53" spans="1:35" x14ac:dyDescent="0.25">
      <c r="A53">
        <v>52</v>
      </c>
      <c r="B53" s="12" t="str">
        <f t="shared" si="1"/>
        <v>1986-02-26T21:53:20.8</v>
      </c>
      <c r="C53" s="13">
        <v>1986</v>
      </c>
      <c r="D53" s="13" t="s">
        <v>354</v>
      </c>
      <c r="E53" s="13">
        <v>26</v>
      </c>
      <c r="F53" s="13">
        <v>21</v>
      </c>
      <c r="G53" s="13">
        <v>53</v>
      </c>
      <c r="H53" s="13">
        <v>20.8</v>
      </c>
      <c r="I53" s="16">
        <v>38.506999999999998</v>
      </c>
      <c r="J53" s="16">
        <v>-79.292000000000002</v>
      </c>
      <c r="K53" s="17">
        <v>11</v>
      </c>
      <c r="L53" s="17">
        <v>2.2999999999999998</v>
      </c>
      <c r="M53" s="18" t="s">
        <v>377</v>
      </c>
      <c r="N53" s="22" t="s">
        <v>372</v>
      </c>
      <c r="O53" s="24" t="s">
        <v>372</v>
      </c>
      <c r="P53" s="18" t="s">
        <v>380</v>
      </c>
      <c r="Q53" s="23">
        <v>8</v>
      </c>
      <c r="R53" s="17" t="s">
        <v>372</v>
      </c>
      <c r="S53" s="18" t="s">
        <v>372</v>
      </c>
      <c r="T53" s="24" t="s">
        <v>372</v>
      </c>
      <c r="U53" s="24" t="s">
        <v>372</v>
      </c>
      <c r="V53" s="24" t="s">
        <v>372</v>
      </c>
      <c r="W53" s="24" t="s">
        <v>372</v>
      </c>
      <c r="X53" s="24" t="s">
        <v>372</v>
      </c>
      <c r="Y53" s="18" t="s">
        <v>383</v>
      </c>
      <c r="Z53" s="1" t="s">
        <v>36</v>
      </c>
      <c r="AA53" s="17">
        <v>7.6</v>
      </c>
      <c r="AB53" s="17">
        <v>12.9</v>
      </c>
      <c r="AC53" s="22" t="s">
        <v>372</v>
      </c>
      <c r="AD53" s="22" t="s">
        <v>372</v>
      </c>
      <c r="AE53" s="24" t="s">
        <v>372</v>
      </c>
      <c r="AF53" s="22" t="s">
        <v>372</v>
      </c>
      <c r="AG53" s="22" t="s">
        <v>372</v>
      </c>
      <c r="AH53" s="24" t="s">
        <v>372</v>
      </c>
      <c r="AI53" s="18" t="s">
        <v>434</v>
      </c>
    </row>
    <row r="54" spans="1:35" x14ac:dyDescent="0.25">
      <c r="A54">
        <v>53</v>
      </c>
      <c r="B54" s="12" t="str">
        <f t="shared" si="1"/>
        <v>1986-12-20T08:13:12.8</v>
      </c>
      <c r="C54" s="13">
        <v>1986</v>
      </c>
      <c r="D54" s="13">
        <v>12</v>
      </c>
      <c r="E54" s="13">
        <v>20</v>
      </c>
      <c r="F54" s="13" t="s">
        <v>359</v>
      </c>
      <c r="G54" s="13">
        <v>13</v>
      </c>
      <c r="H54" s="13">
        <v>12.8</v>
      </c>
      <c r="I54" s="16">
        <v>38.058</v>
      </c>
      <c r="J54" s="16">
        <v>-80.643000000000001</v>
      </c>
      <c r="K54" s="17">
        <v>13.8</v>
      </c>
      <c r="L54" s="17">
        <v>1.2</v>
      </c>
      <c r="M54" s="18" t="s">
        <v>377</v>
      </c>
      <c r="N54" s="22" t="s">
        <v>372</v>
      </c>
      <c r="O54" s="24" t="s">
        <v>372</v>
      </c>
      <c r="P54" s="18" t="s">
        <v>380</v>
      </c>
      <c r="Q54" s="23">
        <v>10</v>
      </c>
      <c r="R54" s="17" t="s">
        <v>372</v>
      </c>
      <c r="S54" s="18" t="s">
        <v>372</v>
      </c>
      <c r="T54" s="24" t="s">
        <v>372</v>
      </c>
      <c r="U54" s="24" t="s">
        <v>372</v>
      </c>
      <c r="V54" s="24" t="s">
        <v>372</v>
      </c>
      <c r="W54" s="24" t="s">
        <v>372</v>
      </c>
      <c r="X54" s="24" t="s">
        <v>372</v>
      </c>
      <c r="Y54" s="18" t="s">
        <v>65</v>
      </c>
      <c r="Z54" s="1" t="s">
        <v>36</v>
      </c>
      <c r="AA54" s="17">
        <v>5.0999999999999996</v>
      </c>
      <c r="AB54" s="17">
        <v>5.6</v>
      </c>
      <c r="AC54" s="22" t="s">
        <v>372</v>
      </c>
      <c r="AD54" s="22" t="s">
        <v>372</v>
      </c>
      <c r="AE54" s="24" t="s">
        <v>372</v>
      </c>
      <c r="AF54" s="22" t="s">
        <v>372</v>
      </c>
      <c r="AG54" s="22" t="s">
        <v>372</v>
      </c>
      <c r="AH54" s="24" t="s">
        <v>372</v>
      </c>
      <c r="AI54" s="18" t="s">
        <v>435</v>
      </c>
    </row>
    <row r="55" spans="1:35" x14ac:dyDescent="0.25">
      <c r="A55">
        <v>54</v>
      </c>
      <c r="B55" s="12" t="str">
        <f t="shared" si="1"/>
        <v>1989-03-19T10:07:55.8</v>
      </c>
      <c r="C55" s="13">
        <v>1989</v>
      </c>
      <c r="D55" s="13" t="s">
        <v>360</v>
      </c>
      <c r="E55" s="13">
        <v>19</v>
      </c>
      <c r="F55" s="13">
        <v>10</v>
      </c>
      <c r="G55" s="13" t="s">
        <v>352</v>
      </c>
      <c r="H55" s="13">
        <v>55.8</v>
      </c>
      <c r="I55" s="16">
        <v>37.734999999999999</v>
      </c>
      <c r="J55" s="16">
        <v>-82.063999999999993</v>
      </c>
      <c r="K55" s="17">
        <v>3.2</v>
      </c>
      <c r="L55" s="17">
        <v>1.9</v>
      </c>
      <c r="M55" s="18" t="s">
        <v>377</v>
      </c>
      <c r="N55" s="22" t="s">
        <v>372</v>
      </c>
      <c r="O55" s="24" t="s">
        <v>372</v>
      </c>
      <c r="P55" s="18" t="s">
        <v>380</v>
      </c>
      <c r="Q55" s="23">
        <v>13</v>
      </c>
      <c r="R55" s="17" t="s">
        <v>372</v>
      </c>
      <c r="S55" s="18" t="s">
        <v>372</v>
      </c>
      <c r="T55" s="24">
        <v>0.3</v>
      </c>
      <c r="U55" s="24" t="s">
        <v>372</v>
      </c>
      <c r="V55" s="24" t="s">
        <v>372</v>
      </c>
      <c r="W55" s="24" t="s">
        <v>372</v>
      </c>
      <c r="X55" s="24" t="s">
        <v>372</v>
      </c>
      <c r="Y55" s="18" t="s">
        <v>389</v>
      </c>
      <c r="Z55" s="1" t="s">
        <v>36</v>
      </c>
      <c r="AA55" s="17">
        <v>2.9</v>
      </c>
      <c r="AB55" s="17">
        <v>5</v>
      </c>
      <c r="AC55" s="22" t="s">
        <v>372</v>
      </c>
      <c r="AD55" s="22" t="s">
        <v>372</v>
      </c>
      <c r="AE55" s="24" t="s">
        <v>372</v>
      </c>
      <c r="AF55" s="22" t="s">
        <v>372</v>
      </c>
      <c r="AG55" s="22" t="s">
        <v>372</v>
      </c>
      <c r="AH55" s="24" t="s">
        <v>372</v>
      </c>
      <c r="AI55" s="18" t="s">
        <v>436</v>
      </c>
    </row>
    <row r="56" spans="1:35" x14ac:dyDescent="0.25">
      <c r="A56">
        <v>55</v>
      </c>
      <c r="B56" s="1" t="s">
        <v>268</v>
      </c>
      <c r="C56" s="1" t="str">
        <f>LEFT(B56,4)</f>
        <v>1991</v>
      </c>
      <c r="D56" s="1" t="str">
        <f>MID(B56,6,2)</f>
        <v>04</v>
      </c>
      <c r="E56" s="1" t="str">
        <f>MID(B56,9,2)</f>
        <v>22</v>
      </c>
      <c r="F56" s="1" t="str">
        <f>MID(B56,12,2)</f>
        <v>01</v>
      </c>
      <c r="G56" s="1" t="str">
        <f>MID(B56,15,2)</f>
        <v>01</v>
      </c>
      <c r="H56" s="1" t="str">
        <f>MID(B56,18,6)</f>
        <v>20.270</v>
      </c>
      <c r="I56" s="2">
        <v>37.941000000000003</v>
      </c>
      <c r="J56" s="2">
        <v>-80.206999999999994</v>
      </c>
      <c r="K56" s="3">
        <v>14.7</v>
      </c>
      <c r="L56" s="3">
        <v>3.5</v>
      </c>
      <c r="M56" s="1" t="s">
        <v>155</v>
      </c>
      <c r="N56" s="24" t="s">
        <v>372</v>
      </c>
      <c r="O56" s="24" t="s">
        <v>372</v>
      </c>
      <c r="P56" s="18" t="s">
        <v>380</v>
      </c>
      <c r="Q56" s="1">
        <v>0</v>
      </c>
      <c r="R56" s="1">
        <v>0</v>
      </c>
      <c r="S56" s="4">
        <v>0</v>
      </c>
      <c r="T56" s="3">
        <v>0</v>
      </c>
      <c r="U56" s="1" t="s">
        <v>53</v>
      </c>
      <c r="V56" s="1" t="s">
        <v>269</v>
      </c>
      <c r="W56" s="1" t="s">
        <v>270</v>
      </c>
      <c r="X56" s="1" t="s">
        <v>271</v>
      </c>
      <c r="Y56" s="1" t="s">
        <v>65</v>
      </c>
      <c r="Z56" s="1" t="s">
        <v>36</v>
      </c>
      <c r="AA56" s="3">
        <v>0</v>
      </c>
      <c r="AB56" s="3">
        <v>0</v>
      </c>
      <c r="AC56" s="5">
        <v>0</v>
      </c>
      <c r="AD56" s="1">
        <v>0</v>
      </c>
      <c r="AE56" s="1" t="s">
        <v>37</v>
      </c>
      <c r="AF56" s="1" t="s">
        <v>266</v>
      </c>
      <c r="AG56" s="1" t="s">
        <v>266</v>
      </c>
      <c r="AH56" s="1" t="s">
        <v>272</v>
      </c>
      <c r="AI56" s="1" t="s">
        <v>511</v>
      </c>
    </row>
    <row r="57" spans="1:35" x14ac:dyDescent="0.25">
      <c r="A57">
        <v>56</v>
      </c>
      <c r="B57" s="1" t="s">
        <v>262</v>
      </c>
      <c r="C57" s="1" t="str">
        <f>LEFT(B57,4)</f>
        <v>1991</v>
      </c>
      <c r="D57" s="1" t="str">
        <f>MID(B57,6,2)</f>
        <v>06</v>
      </c>
      <c r="E57" s="1" t="str">
        <f>MID(B57,9,2)</f>
        <v>28</v>
      </c>
      <c r="F57" s="1" t="str">
        <f>MID(B57,12,2)</f>
        <v>18</v>
      </c>
      <c r="G57" s="1" t="str">
        <f>MID(B57,15,2)</f>
        <v>34</v>
      </c>
      <c r="H57" s="1" t="str">
        <f>MID(B57,18,6)</f>
        <v>51.920</v>
      </c>
      <c r="I57" s="2">
        <v>38.276000000000003</v>
      </c>
      <c r="J57" s="2">
        <v>-81.668000000000006</v>
      </c>
      <c r="K57" s="3">
        <v>5</v>
      </c>
      <c r="L57" s="3">
        <v>3.2</v>
      </c>
      <c r="M57" s="1" t="s">
        <v>155</v>
      </c>
      <c r="N57" s="24" t="s">
        <v>372</v>
      </c>
      <c r="O57" s="1">
        <v>0</v>
      </c>
      <c r="P57" s="18" t="s">
        <v>380</v>
      </c>
      <c r="Q57" s="1">
        <v>0</v>
      </c>
      <c r="R57" s="1">
        <v>0</v>
      </c>
      <c r="S57" s="4">
        <v>0</v>
      </c>
      <c r="T57" s="3">
        <v>0.9</v>
      </c>
      <c r="U57" s="1" t="s">
        <v>53</v>
      </c>
      <c r="V57" s="1" t="s">
        <v>263</v>
      </c>
      <c r="W57" s="1" t="s">
        <v>264</v>
      </c>
      <c r="X57" s="1" t="s">
        <v>265</v>
      </c>
      <c r="Y57" s="1" t="s">
        <v>82</v>
      </c>
      <c r="Z57" s="1" t="s">
        <v>36</v>
      </c>
      <c r="AA57" s="3">
        <v>0</v>
      </c>
      <c r="AB57" s="3">
        <v>0</v>
      </c>
      <c r="AC57" s="5">
        <v>0</v>
      </c>
      <c r="AD57" s="1">
        <v>0</v>
      </c>
      <c r="AE57" s="1" t="s">
        <v>37</v>
      </c>
      <c r="AF57" s="1" t="s">
        <v>53</v>
      </c>
      <c r="AG57" s="1" t="s">
        <v>266</v>
      </c>
      <c r="AH57" s="1" t="s">
        <v>267</v>
      </c>
      <c r="AI57" s="1" t="s">
        <v>511</v>
      </c>
    </row>
    <row r="58" spans="1:35" x14ac:dyDescent="0.25">
      <c r="A58">
        <v>57</v>
      </c>
      <c r="B58" s="12" t="str">
        <f t="shared" ref="B58:B71" si="2">CONCATENATE(C58,"-",D58,"-",E58,"T",F58,":",G58,":",H58)</f>
        <v>1992-03-29T20:16:48.2</v>
      </c>
      <c r="C58" s="13">
        <v>1992</v>
      </c>
      <c r="D58" s="13" t="s">
        <v>360</v>
      </c>
      <c r="E58" s="13">
        <v>29</v>
      </c>
      <c r="F58" s="13">
        <v>20</v>
      </c>
      <c r="G58" s="13">
        <v>16</v>
      </c>
      <c r="H58" s="13">
        <v>48.2</v>
      </c>
      <c r="I58" s="16">
        <v>37.314</v>
      </c>
      <c r="J58" s="16">
        <v>-81.149000000000001</v>
      </c>
      <c r="K58" s="17">
        <v>15.8</v>
      </c>
      <c r="L58" s="17">
        <v>1.4</v>
      </c>
      <c r="M58" s="18" t="s">
        <v>377</v>
      </c>
      <c r="N58" s="22" t="s">
        <v>372</v>
      </c>
      <c r="O58" s="24" t="s">
        <v>372</v>
      </c>
      <c r="P58" s="18" t="s">
        <v>380</v>
      </c>
      <c r="Q58" s="18">
        <v>9</v>
      </c>
      <c r="R58" s="17" t="s">
        <v>372</v>
      </c>
      <c r="S58" s="18" t="s">
        <v>372</v>
      </c>
      <c r="T58" s="24">
        <v>0.2</v>
      </c>
      <c r="U58" s="24" t="s">
        <v>372</v>
      </c>
      <c r="V58" s="24" t="s">
        <v>372</v>
      </c>
      <c r="W58" s="24" t="s">
        <v>372</v>
      </c>
      <c r="X58" s="24" t="s">
        <v>372</v>
      </c>
      <c r="Y58" s="18" t="s">
        <v>300</v>
      </c>
      <c r="Z58" s="1" t="s">
        <v>36</v>
      </c>
      <c r="AA58" s="17">
        <v>1.6</v>
      </c>
      <c r="AB58" s="17">
        <v>1.6</v>
      </c>
      <c r="AC58" s="22" t="s">
        <v>372</v>
      </c>
      <c r="AD58" s="22" t="s">
        <v>372</v>
      </c>
      <c r="AE58" s="24" t="s">
        <v>372</v>
      </c>
      <c r="AF58" s="22" t="s">
        <v>372</v>
      </c>
      <c r="AG58" s="22" t="s">
        <v>372</v>
      </c>
      <c r="AH58" s="24" t="s">
        <v>372</v>
      </c>
      <c r="AI58" s="18" t="s">
        <v>437</v>
      </c>
    </row>
    <row r="59" spans="1:35" x14ac:dyDescent="0.25">
      <c r="A59">
        <v>58</v>
      </c>
      <c r="B59" s="12" t="str">
        <f t="shared" si="2"/>
        <v>1992-05-06T21:20:23.9</v>
      </c>
      <c r="C59" s="13">
        <v>1992</v>
      </c>
      <c r="D59" s="13" t="s">
        <v>355</v>
      </c>
      <c r="E59" s="13" t="s">
        <v>357</v>
      </c>
      <c r="F59" s="13">
        <v>21</v>
      </c>
      <c r="G59" s="13">
        <v>20</v>
      </c>
      <c r="H59" s="13">
        <v>23.9</v>
      </c>
      <c r="I59" s="16">
        <v>38.118000000000002</v>
      </c>
      <c r="J59" s="16">
        <v>-81.069000000000003</v>
      </c>
      <c r="K59" s="17">
        <v>10.3</v>
      </c>
      <c r="L59" s="17">
        <v>2.2999999999999998</v>
      </c>
      <c r="M59" s="18" t="s">
        <v>377</v>
      </c>
      <c r="N59" s="22" t="s">
        <v>372</v>
      </c>
      <c r="O59" s="24" t="s">
        <v>372</v>
      </c>
      <c r="P59" s="18" t="s">
        <v>380</v>
      </c>
      <c r="Q59" s="18">
        <v>14</v>
      </c>
      <c r="R59" s="17" t="s">
        <v>372</v>
      </c>
      <c r="S59" s="18" t="s">
        <v>372</v>
      </c>
      <c r="T59" s="24">
        <v>0.2</v>
      </c>
      <c r="U59" s="24" t="s">
        <v>372</v>
      </c>
      <c r="V59" s="24" t="s">
        <v>372</v>
      </c>
      <c r="W59" s="24" t="s">
        <v>372</v>
      </c>
      <c r="X59" s="24" t="s">
        <v>372</v>
      </c>
      <c r="Y59" s="18" t="s">
        <v>388</v>
      </c>
      <c r="Z59" s="1" t="s">
        <v>36</v>
      </c>
      <c r="AA59" s="17">
        <v>1.5</v>
      </c>
      <c r="AB59" s="17">
        <v>1.2</v>
      </c>
      <c r="AC59" s="22" t="s">
        <v>372</v>
      </c>
      <c r="AD59" s="22" t="s">
        <v>372</v>
      </c>
      <c r="AE59" s="24" t="s">
        <v>372</v>
      </c>
      <c r="AF59" s="22" t="s">
        <v>372</v>
      </c>
      <c r="AG59" s="22" t="s">
        <v>372</v>
      </c>
      <c r="AH59" s="24" t="s">
        <v>372</v>
      </c>
      <c r="AI59" s="18" t="s">
        <v>438</v>
      </c>
    </row>
    <row r="60" spans="1:35" x14ac:dyDescent="0.25">
      <c r="A60">
        <v>59</v>
      </c>
      <c r="B60" s="12" t="str">
        <f t="shared" si="2"/>
        <v>1992-11-24T02:26:50.7</v>
      </c>
      <c r="C60" s="13">
        <v>1992</v>
      </c>
      <c r="D60" s="13">
        <v>11</v>
      </c>
      <c r="E60" s="13">
        <v>24</v>
      </c>
      <c r="F60" s="13" t="s">
        <v>354</v>
      </c>
      <c r="G60" s="13">
        <v>26</v>
      </c>
      <c r="H60" s="13">
        <v>50.7</v>
      </c>
      <c r="I60" s="16">
        <v>37.457000000000001</v>
      </c>
      <c r="J60" s="16">
        <v>-80.884</v>
      </c>
      <c r="K60" s="17">
        <v>12.3</v>
      </c>
      <c r="L60" s="17">
        <v>1.2</v>
      </c>
      <c r="M60" s="18" t="s">
        <v>377</v>
      </c>
      <c r="N60" s="22" t="s">
        <v>372</v>
      </c>
      <c r="O60" s="24" t="s">
        <v>372</v>
      </c>
      <c r="P60" s="18" t="s">
        <v>380</v>
      </c>
      <c r="Q60" s="18">
        <v>8</v>
      </c>
      <c r="R60" s="17" t="s">
        <v>372</v>
      </c>
      <c r="S60" s="18" t="s">
        <v>372</v>
      </c>
      <c r="T60" s="24">
        <v>0.1</v>
      </c>
      <c r="U60" s="24" t="s">
        <v>372</v>
      </c>
      <c r="V60" s="24" t="s">
        <v>372</v>
      </c>
      <c r="W60" s="24" t="s">
        <v>372</v>
      </c>
      <c r="X60" s="24" t="s">
        <v>372</v>
      </c>
      <c r="Y60" s="18" t="s">
        <v>244</v>
      </c>
      <c r="Z60" s="1" t="s">
        <v>36</v>
      </c>
      <c r="AA60" s="17">
        <v>0.5</v>
      </c>
      <c r="AB60" s="17">
        <v>1.1000000000000001</v>
      </c>
      <c r="AC60" s="22" t="s">
        <v>372</v>
      </c>
      <c r="AD60" s="22" t="s">
        <v>372</v>
      </c>
      <c r="AE60" s="24" t="s">
        <v>372</v>
      </c>
      <c r="AF60" s="22" t="s">
        <v>372</v>
      </c>
      <c r="AG60" s="22" t="s">
        <v>372</v>
      </c>
      <c r="AH60" s="24" t="s">
        <v>372</v>
      </c>
      <c r="AI60" s="18" t="s">
        <v>439</v>
      </c>
    </row>
    <row r="61" spans="1:35" x14ac:dyDescent="0.25">
      <c r="A61">
        <v>60</v>
      </c>
      <c r="B61" s="12" t="str">
        <f t="shared" si="2"/>
        <v>1994-02-04T07:40:32.4</v>
      </c>
      <c r="C61" s="13">
        <v>1994</v>
      </c>
      <c r="D61" s="13" t="s">
        <v>354</v>
      </c>
      <c r="E61" s="13" t="s">
        <v>356</v>
      </c>
      <c r="F61" s="13" t="s">
        <v>352</v>
      </c>
      <c r="G61" s="13">
        <v>40</v>
      </c>
      <c r="H61" s="13">
        <v>32.4</v>
      </c>
      <c r="I61" s="16">
        <v>38.235999999999997</v>
      </c>
      <c r="J61" s="16">
        <v>-80.759</v>
      </c>
      <c r="K61" s="17">
        <v>10.9</v>
      </c>
      <c r="L61" s="17">
        <v>2.1</v>
      </c>
      <c r="M61" s="18" t="s">
        <v>377</v>
      </c>
      <c r="N61" s="22" t="s">
        <v>372</v>
      </c>
      <c r="O61" s="24" t="s">
        <v>372</v>
      </c>
      <c r="P61" s="18" t="s">
        <v>380</v>
      </c>
      <c r="Q61" s="18">
        <v>10</v>
      </c>
      <c r="R61" s="17" t="s">
        <v>372</v>
      </c>
      <c r="S61" s="18" t="s">
        <v>372</v>
      </c>
      <c r="T61" s="24" t="s">
        <v>372</v>
      </c>
      <c r="U61" s="24" t="s">
        <v>372</v>
      </c>
      <c r="V61" s="24" t="s">
        <v>372</v>
      </c>
      <c r="W61" s="24" t="s">
        <v>372</v>
      </c>
      <c r="X61" s="24" t="s">
        <v>372</v>
      </c>
      <c r="Y61" s="18" t="s">
        <v>390</v>
      </c>
      <c r="Z61" s="1" t="s">
        <v>36</v>
      </c>
      <c r="AA61" s="17">
        <v>2.1</v>
      </c>
      <c r="AB61" s="17">
        <v>1.7</v>
      </c>
      <c r="AC61" s="24" t="s">
        <v>372</v>
      </c>
      <c r="AD61" s="24" t="s">
        <v>372</v>
      </c>
      <c r="AE61" s="24" t="s">
        <v>372</v>
      </c>
      <c r="AF61" s="24" t="s">
        <v>372</v>
      </c>
      <c r="AG61" s="24" t="s">
        <v>372</v>
      </c>
      <c r="AH61" s="24" t="s">
        <v>372</v>
      </c>
      <c r="AI61" s="18" t="s">
        <v>440</v>
      </c>
    </row>
    <row r="62" spans="1:35" x14ac:dyDescent="0.25">
      <c r="A62">
        <v>61</v>
      </c>
      <c r="B62" s="12" t="str">
        <f t="shared" si="2"/>
        <v>1994-06-19T08:36:41.3</v>
      </c>
      <c r="C62" s="13">
        <v>1994</v>
      </c>
      <c r="D62" s="13" t="s">
        <v>357</v>
      </c>
      <c r="E62" s="13">
        <v>19</v>
      </c>
      <c r="F62" s="13" t="s">
        <v>359</v>
      </c>
      <c r="G62" s="13">
        <v>36</v>
      </c>
      <c r="H62" s="13">
        <v>41.3</v>
      </c>
      <c r="I62" s="16">
        <v>38.338999999999999</v>
      </c>
      <c r="J62" s="16">
        <v>-80.64</v>
      </c>
      <c r="K62" s="17">
        <v>5</v>
      </c>
      <c r="L62" s="17">
        <v>1.7</v>
      </c>
      <c r="M62" s="18" t="s">
        <v>377</v>
      </c>
      <c r="N62" s="22" t="s">
        <v>372</v>
      </c>
      <c r="O62" s="24" t="s">
        <v>372</v>
      </c>
      <c r="P62" s="18" t="s">
        <v>380</v>
      </c>
      <c r="Q62" s="18">
        <v>11</v>
      </c>
      <c r="R62" s="17" t="s">
        <v>372</v>
      </c>
      <c r="S62" s="18" t="s">
        <v>372</v>
      </c>
      <c r="T62" s="24">
        <v>0.6</v>
      </c>
      <c r="U62" s="24" t="s">
        <v>372</v>
      </c>
      <c r="V62" s="24" t="s">
        <v>372</v>
      </c>
      <c r="W62" s="24" t="s">
        <v>372</v>
      </c>
      <c r="X62" s="24" t="s">
        <v>372</v>
      </c>
      <c r="Y62" s="18" t="s">
        <v>390</v>
      </c>
      <c r="Z62" s="1" t="s">
        <v>36</v>
      </c>
      <c r="AA62" s="17">
        <v>4</v>
      </c>
      <c r="AB62" s="17">
        <v>7</v>
      </c>
      <c r="AC62" s="24" t="s">
        <v>372</v>
      </c>
      <c r="AD62" s="24" t="s">
        <v>372</v>
      </c>
      <c r="AE62" s="24" t="s">
        <v>372</v>
      </c>
      <c r="AF62" s="24" t="s">
        <v>372</v>
      </c>
      <c r="AG62" s="24" t="s">
        <v>372</v>
      </c>
      <c r="AH62" s="24" t="s">
        <v>372</v>
      </c>
      <c r="AI62" s="18" t="s">
        <v>441</v>
      </c>
    </row>
    <row r="63" spans="1:35" x14ac:dyDescent="0.25">
      <c r="A63">
        <v>62</v>
      </c>
      <c r="B63" s="12" t="str">
        <f t="shared" si="2"/>
        <v>1995-11-15T10:29:24.8</v>
      </c>
      <c r="C63" s="13">
        <v>1995</v>
      </c>
      <c r="D63" s="13">
        <v>11</v>
      </c>
      <c r="E63" s="13">
        <v>15</v>
      </c>
      <c r="F63" s="13">
        <v>10</v>
      </c>
      <c r="G63" s="13">
        <v>29</v>
      </c>
      <c r="H63" s="13">
        <v>24.8</v>
      </c>
      <c r="I63" s="16">
        <v>37.716999999999999</v>
      </c>
      <c r="J63" s="16">
        <v>-81.043000000000006</v>
      </c>
      <c r="K63" s="17">
        <v>32.799999999999997</v>
      </c>
      <c r="L63" s="17">
        <v>2.6</v>
      </c>
      <c r="M63" s="18" t="s">
        <v>377</v>
      </c>
      <c r="N63" s="22" t="s">
        <v>372</v>
      </c>
      <c r="O63" s="24" t="s">
        <v>372</v>
      </c>
      <c r="P63" s="18" t="s">
        <v>380</v>
      </c>
      <c r="Q63" s="18">
        <v>8</v>
      </c>
      <c r="R63" s="17" t="s">
        <v>372</v>
      </c>
      <c r="S63" s="18" t="s">
        <v>372</v>
      </c>
      <c r="T63" s="24">
        <v>0.3</v>
      </c>
      <c r="U63" s="24" t="s">
        <v>372</v>
      </c>
      <c r="V63" s="24" t="s">
        <v>372</v>
      </c>
      <c r="W63" s="24" t="s">
        <v>372</v>
      </c>
      <c r="X63" s="24" t="s">
        <v>372</v>
      </c>
      <c r="Y63" s="18" t="s">
        <v>181</v>
      </c>
      <c r="Z63" s="1" t="s">
        <v>36</v>
      </c>
      <c r="AA63" s="17">
        <v>31.3</v>
      </c>
      <c r="AB63" s="17">
        <v>27.7</v>
      </c>
      <c r="AC63" s="24" t="s">
        <v>372</v>
      </c>
      <c r="AD63" s="24" t="s">
        <v>372</v>
      </c>
      <c r="AE63" s="24" t="s">
        <v>372</v>
      </c>
      <c r="AF63" s="24" t="s">
        <v>372</v>
      </c>
      <c r="AG63" s="24" t="s">
        <v>372</v>
      </c>
      <c r="AH63" s="24" t="s">
        <v>372</v>
      </c>
      <c r="AI63" s="18" t="s">
        <v>442</v>
      </c>
    </row>
    <row r="64" spans="1:35" x14ac:dyDescent="0.25">
      <c r="A64">
        <v>63</v>
      </c>
      <c r="B64" s="12" t="str">
        <f t="shared" si="2"/>
        <v>1995-12-28T23:48:30.4</v>
      </c>
      <c r="C64" s="13">
        <v>1995</v>
      </c>
      <c r="D64" s="13">
        <v>12</v>
      </c>
      <c r="E64" s="13">
        <v>28</v>
      </c>
      <c r="F64" s="13">
        <v>23</v>
      </c>
      <c r="G64" s="13">
        <v>48</v>
      </c>
      <c r="H64" s="13">
        <v>30.4</v>
      </c>
      <c r="I64" s="16">
        <v>38.084000000000003</v>
      </c>
      <c r="J64" s="16">
        <v>-80.968000000000004</v>
      </c>
      <c r="K64" s="17">
        <v>13.1</v>
      </c>
      <c r="L64" s="17">
        <v>2.5</v>
      </c>
      <c r="M64" s="18" t="s">
        <v>377</v>
      </c>
      <c r="N64" s="22" t="s">
        <v>372</v>
      </c>
      <c r="O64" s="24" t="s">
        <v>372</v>
      </c>
      <c r="P64" s="18" t="s">
        <v>380</v>
      </c>
      <c r="Q64" s="18">
        <v>6</v>
      </c>
      <c r="R64" s="17" t="s">
        <v>372</v>
      </c>
      <c r="S64" s="18" t="s">
        <v>372</v>
      </c>
      <c r="T64" s="24">
        <v>0.1</v>
      </c>
      <c r="U64" s="24" t="s">
        <v>372</v>
      </c>
      <c r="V64" s="24" t="s">
        <v>372</v>
      </c>
      <c r="W64" s="24" t="s">
        <v>372</v>
      </c>
      <c r="X64" s="24" t="s">
        <v>372</v>
      </c>
      <c r="Y64" s="18" t="s">
        <v>388</v>
      </c>
      <c r="Z64" s="1" t="s">
        <v>36</v>
      </c>
      <c r="AA64" s="17">
        <v>5</v>
      </c>
      <c r="AB64" s="17">
        <v>7.9</v>
      </c>
      <c r="AC64" s="24" t="s">
        <v>372</v>
      </c>
      <c r="AD64" s="24" t="s">
        <v>372</v>
      </c>
      <c r="AE64" s="24" t="s">
        <v>372</v>
      </c>
      <c r="AF64" s="24" t="s">
        <v>372</v>
      </c>
      <c r="AG64" s="24" t="s">
        <v>372</v>
      </c>
      <c r="AH64" s="24" t="s">
        <v>372</v>
      </c>
      <c r="AI64" s="18" t="s">
        <v>443</v>
      </c>
    </row>
    <row r="65" spans="1:35" x14ac:dyDescent="0.25">
      <c r="A65">
        <v>64</v>
      </c>
      <c r="B65" s="12" t="str">
        <f t="shared" si="2"/>
        <v>1996-08-11T09:11:21.3</v>
      </c>
      <c r="C65" s="14">
        <v>1996</v>
      </c>
      <c r="D65" s="14" t="s">
        <v>359</v>
      </c>
      <c r="E65" s="14">
        <v>11</v>
      </c>
      <c r="F65" s="14" t="s">
        <v>361</v>
      </c>
      <c r="G65" s="14">
        <v>11</v>
      </c>
      <c r="H65" s="14">
        <v>21.3</v>
      </c>
      <c r="I65" s="19">
        <v>37.731000000000002</v>
      </c>
      <c r="J65" s="19">
        <v>-80.628</v>
      </c>
      <c r="K65" s="20">
        <v>4.9000000000000004</v>
      </c>
      <c r="L65" s="20">
        <v>2.1</v>
      </c>
      <c r="M65" s="21" t="s">
        <v>375</v>
      </c>
      <c r="N65" s="12" t="s">
        <v>372</v>
      </c>
      <c r="O65" s="25" t="s">
        <v>372</v>
      </c>
      <c r="P65" s="21" t="s">
        <v>380</v>
      </c>
      <c r="Q65" s="21">
        <v>6</v>
      </c>
      <c r="R65" s="20" t="s">
        <v>372</v>
      </c>
      <c r="S65" s="21" t="s">
        <v>372</v>
      </c>
      <c r="T65" s="25">
        <v>0.1</v>
      </c>
      <c r="U65" s="24" t="s">
        <v>372</v>
      </c>
      <c r="V65" s="24" t="s">
        <v>372</v>
      </c>
      <c r="W65" s="24" t="s">
        <v>372</v>
      </c>
      <c r="X65" s="24" t="s">
        <v>372</v>
      </c>
      <c r="Y65" s="21" t="s">
        <v>65</v>
      </c>
      <c r="Z65" s="1" t="s">
        <v>36</v>
      </c>
      <c r="AA65" s="20" t="s">
        <v>372</v>
      </c>
      <c r="AB65" s="21" t="s">
        <v>372</v>
      </c>
      <c r="AC65" s="24" t="s">
        <v>372</v>
      </c>
      <c r="AD65" s="24" t="s">
        <v>372</v>
      </c>
      <c r="AE65" s="24" t="s">
        <v>496</v>
      </c>
      <c r="AF65" s="24" t="s">
        <v>372</v>
      </c>
      <c r="AG65" s="24" t="s">
        <v>372</v>
      </c>
      <c r="AH65" s="24" t="s">
        <v>372</v>
      </c>
      <c r="AI65" s="21" t="s">
        <v>372</v>
      </c>
    </row>
    <row r="66" spans="1:35" x14ac:dyDescent="0.25">
      <c r="A66">
        <v>65</v>
      </c>
      <c r="B66" s="12" t="str">
        <f t="shared" si="2"/>
        <v>1997-02-22T14:32:33.1</v>
      </c>
      <c r="C66" s="14">
        <v>1997</v>
      </c>
      <c r="D66" s="14" t="s">
        <v>354</v>
      </c>
      <c r="E66" s="14">
        <v>22</v>
      </c>
      <c r="F66" s="14">
        <v>14</v>
      </c>
      <c r="G66" s="14">
        <v>32</v>
      </c>
      <c r="H66" s="14">
        <v>33.1</v>
      </c>
      <c r="I66" s="19">
        <v>37.920999999999999</v>
      </c>
      <c r="J66" s="19">
        <v>-81.027000000000001</v>
      </c>
      <c r="K66" s="20">
        <v>5</v>
      </c>
      <c r="L66" s="20">
        <v>2</v>
      </c>
      <c r="M66" s="21" t="s">
        <v>375</v>
      </c>
      <c r="N66" s="12" t="s">
        <v>372</v>
      </c>
      <c r="O66" s="25" t="s">
        <v>372</v>
      </c>
      <c r="P66" s="21" t="s">
        <v>380</v>
      </c>
      <c r="Q66" s="21">
        <v>4</v>
      </c>
      <c r="R66" s="20" t="s">
        <v>372</v>
      </c>
      <c r="S66" s="21" t="s">
        <v>372</v>
      </c>
      <c r="T66" s="25">
        <v>0.1</v>
      </c>
      <c r="U66" s="24" t="s">
        <v>372</v>
      </c>
      <c r="V66" s="24" t="s">
        <v>372</v>
      </c>
      <c r="W66" s="24" t="s">
        <v>372</v>
      </c>
      <c r="X66" s="24" t="s">
        <v>372</v>
      </c>
      <c r="Y66" s="21" t="s">
        <v>388</v>
      </c>
      <c r="Z66" s="1" t="s">
        <v>36</v>
      </c>
      <c r="AA66" s="20" t="s">
        <v>372</v>
      </c>
      <c r="AB66" s="21" t="s">
        <v>372</v>
      </c>
      <c r="AC66" s="24" t="s">
        <v>372</v>
      </c>
      <c r="AD66" s="24" t="s">
        <v>372</v>
      </c>
      <c r="AE66" s="24" t="s">
        <v>496</v>
      </c>
      <c r="AF66" s="24" t="s">
        <v>372</v>
      </c>
      <c r="AG66" s="24" t="s">
        <v>372</v>
      </c>
      <c r="AH66" s="24" t="s">
        <v>372</v>
      </c>
      <c r="AI66" s="21" t="s">
        <v>372</v>
      </c>
    </row>
    <row r="67" spans="1:35" x14ac:dyDescent="0.25">
      <c r="A67">
        <v>66</v>
      </c>
      <c r="B67" s="12" t="str">
        <f t="shared" si="2"/>
        <v>1997-03-15T05:56:36.4</v>
      </c>
      <c r="C67" s="13">
        <v>1997</v>
      </c>
      <c r="D67" s="13" t="s">
        <v>360</v>
      </c>
      <c r="E67" s="13">
        <v>15</v>
      </c>
      <c r="F67" s="13" t="s">
        <v>355</v>
      </c>
      <c r="G67" s="13">
        <v>56</v>
      </c>
      <c r="H67" s="13">
        <v>36.4</v>
      </c>
      <c r="I67" s="16">
        <v>38.347000000000001</v>
      </c>
      <c r="J67" s="16">
        <v>-80.483999999999995</v>
      </c>
      <c r="K67" s="17">
        <v>10</v>
      </c>
      <c r="L67" s="17">
        <v>1.8</v>
      </c>
      <c r="M67" s="18" t="s">
        <v>377</v>
      </c>
      <c r="N67" s="22" t="s">
        <v>372</v>
      </c>
      <c r="O67" s="24" t="s">
        <v>372</v>
      </c>
      <c r="P67" s="18" t="s">
        <v>380</v>
      </c>
      <c r="Q67" s="18">
        <v>10</v>
      </c>
      <c r="R67" s="17" t="s">
        <v>372</v>
      </c>
      <c r="S67" s="18" t="s">
        <v>372</v>
      </c>
      <c r="T67" s="24">
        <v>0.4</v>
      </c>
      <c r="U67" s="24" t="s">
        <v>372</v>
      </c>
      <c r="V67" s="24" t="s">
        <v>372</v>
      </c>
      <c r="W67" s="24" t="s">
        <v>372</v>
      </c>
      <c r="X67" s="24" t="s">
        <v>372</v>
      </c>
      <c r="Y67" s="18" t="s">
        <v>76</v>
      </c>
      <c r="Z67" s="1" t="s">
        <v>36</v>
      </c>
      <c r="AA67" s="17">
        <v>8.6999999999999993</v>
      </c>
      <c r="AB67" s="17">
        <v>14.5</v>
      </c>
      <c r="AC67" s="24" t="s">
        <v>372</v>
      </c>
      <c r="AD67" s="24" t="s">
        <v>372</v>
      </c>
      <c r="AE67" s="24" t="s">
        <v>372</v>
      </c>
      <c r="AF67" s="24" t="s">
        <v>372</v>
      </c>
      <c r="AG67" s="24" t="s">
        <v>372</v>
      </c>
      <c r="AH67" s="24" t="s">
        <v>372</v>
      </c>
      <c r="AI67" s="18" t="s">
        <v>444</v>
      </c>
    </row>
    <row r="68" spans="1:35" x14ac:dyDescent="0.25">
      <c r="A68">
        <v>67</v>
      </c>
      <c r="B68" s="12" t="str">
        <f t="shared" si="2"/>
        <v>1998-10-02T10:01:06.9</v>
      </c>
      <c r="C68" s="13">
        <v>1998</v>
      </c>
      <c r="D68" s="13">
        <v>10</v>
      </c>
      <c r="E68" s="13" t="s">
        <v>354</v>
      </c>
      <c r="F68" s="13">
        <v>10</v>
      </c>
      <c r="G68" s="13" t="s">
        <v>358</v>
      </c>
      <c r="H68" s="13" t="s">
        <v>370</v>
      </c>
      <c r="I68" s="16">
        <v>38.067999999999998</v>
      </c>
      <c r="J68" s="16">
        <v>-81.465999999999994</v>
      </c>
      <c r="K68" s="17">
        <v>0</v>
      </c>
      <c r="L68" s="17">
        <v>2.5</v>
      </c>
      <c r="M68" s="18" t="s">
        <v>377</v>
      </c>
      <c r="N68" s="22" t="s">
        <v>372</v>
      </c>
      <c r="O68" s="24" t="s">
        <v>372</v>
      </c>
      <c r="P68" s="18" t="s">
        <v>380</v>
      </c>
      <c r="Q68" s="18">
        <v>18</v>
      </c>
      <c r="R68" s="17" t="s">
        <v>372</v>
      </c>
      <c r="S68" s="18" t="s">
        <v>372</v>
      </c>
      <c r="T68" s="24">
        <v>0.8</v>
      </c>
      <c r="U68" s="24" t="s">
        <v>372</v>
      </c>
      <c r="V68" s="24" t="s">
        <v>372</v>
      </c>
      <c r="W68" s="24" t="s">
        <v>372</v>
      </c>
      <c r="X68" s="24" t="s">
        <v>372</v>
      </c>
      <c r="Y68" s="18" t="s">
        <v>82</v>
      </c>
      <c r="Z68" s="1" t="s">
        <v>36</v>
      </c>
      <c r="AA68" s="17" t="s">
        <v>381</v>
      </c>
      <c r="AB68" s="17">
        <v>17.8</v>
      </c>
      <c r="AC68" s="24" t="s">
        <v>372</v>
      </c>
      <c r="AD68" s="24" t="s">
        <v>372</v>
      </c>
      <c r="AE68" s="24" t="s">
        <v>372</v>
      </c>
      <c r="AF68" s="24" t="s">
        <v>372</v>
      </c>
      <c r="AG68" s="24" t="s">
        <v>372</v>
      </c>
      <c r="AH68" s="24" t="s">
        <v>372</v>
      </c>
      <c r="AI68" s="18" t="s">
        <v>445</v>
      </c>
    </row>
    <row r="69" spans="1:35" x14ac:dyDescent="0.25">
      <c r="A69">
        <v>68</v>
      </c>
      <c r="B69" s="12" t="str">
        <f t="shared" si="2"/>
        <v>2000-10-16T17:56:13.8</v>
      </c>
      <c r="C69" s="13">
        <v>2000</v>
      </c>
      <c r="D69" s="13">
        <v>10</v>
      </c>
      <c r="E69" s="13">
        <v>16</v>
      </c>
      <c r="F69" s="13">
        <v>17</v>
      </c>
      <c r="G69" s="13">
        <v>56</v>
      </c>
      <c r="H69" s="13">
        <v>13.8</v>
      </c>
      <c r="I69" s="16">
        <v>38.636000000000003</v>
      </c>
      <c r="J69" s="16">
        <v>-80.92</v>
      </c>
      <c r="K69" s="17">
        <v>16.899999999999999</v>
      </c>
      <c r="L69" s="17">
        <v>2.5</v>
      </c>
      <c r="M69" s="18" t="s">
        <v>377</v>
      </c>
      <c r="N69" s="22" t="s">
        <v>372</v>
      </c>
      <c r="O69" s="24" t="s">
        <v>372</v>
      </c>
      <c r="P69" s="18" t="s">
        <v>380</v>
      </c>
      <c r="Q69" s="18">
        <v>17</v>
      </c>
      <c r="R69" s="17" t="s">
        <v>372</v>
      </c>
      <c r="S69" s="18" t="s">
        <v>372</v>
      </c>
      <c r="T69" s="24">
        <v>0.4</v>
      </c>
      <c r="U69" s="24" t="s">
        <v>372</v>
      </c>
      <c r="V69" s="24" t="s">
        <v>372</v>
      </c>
      <c r="W69" s="24" t="s">
        <v>372</v>
      </c>
      <c r="X69" s="24" t="s">
        <v>372</v>
      </c>
      <c r="Y69" s="18" t="s">
        <v>125</v>
      </c>
      <c r="Z69" s="1" t="s">
        <v>36</v>
      </c>
      <c r="AA69" s="17">
        <v>1</v>
      </c>
      <c r="AB69" s="17">
        <v>2</v>
      </c>
      <c r="AC69" s="24" t="s">
        <v>372</v>
      </c>
      <c r="AD69" s="24" t="s">
        <v>372</v>
      </c>
      <c r="AE69" s="24" t="s">
        <v>372</v>
      </c>
      <c r="AF69" s="24" t="s">
        <v>372</v>
      </c>
      <c r="AG69" s="24" t="s">
        <v>372</v>
      </c>
      <c r="AH69" s="24" t="s">
        <v>372</v>
      </c>
      <c r="AI69" s="18" t="s">
        <v>554</v>
      </c>
    </row>
    <row r="70" spans="1:35" x14ac:dyDescent="0.25">
      <c r="A70">
        <v>69</v>
      </c>
      <c r="B70" s="12" t="str">
        <f t="shared" si="2"/>
        <v>2001-12-04T21:15:13.9</v>
      </c>
      <c r="C70" s="13">
        <v>2001</v>
      </c>
      <c r="D70" s="13">
        <v>12</v>
      </c>
      <c r="E70" s="13" t="s">
        <v>356</v>
      </c>
      <c r="F70" s="13">
        <v>21</v>
      </c>
      <c r="G70" s="13">
        <v>15</v>
      </c>
      <c r="H70" s="13">
        <v>13.9</v>
      </c>
      <c r="I70" s="16">
        <v>37.725999999999999</v>
      </c>
      <c r="J70" s="16">
        <v>-80.751999999999995</v>
      </c>
      <c r="K70" s="17">
        <v>8.5</v>
      </c>
      <c r="L70" s="17">
        <v>3.1</v>
      </c>
      <c r="M70" s="18" t="s">
        <v>373</v>
      </c>
      <c r="N70" s="22" t="s">
        <v>372</v>
      </c>
      <c r="O70" s="24" t="s">
        <v>372</v>
      </c>
      <c r="P70" s="18" t="s">
        <v>380</v>
      </c>
      <c r="Q70" s="18">
        <v>14</v>
      </c>
      <c r="R70" s="17" t="s">
        <v>372</v>
      </c>
      <c r="S70" s="18" t="s">
        <v>372</v>
      </c>
      <c r="T70" s="24">
        <v>0.5</v>
      </c>
      <c r="U70" s="24" t="s">
        <v>372</v>
      </c>
      <c r="V70" s="24" t="s">
        <v>372</v>
      </c>
      <c r="W70" s="24" t="s">
        <v>372</v>
      </c>
      <c r="X70" s="24" t="s">
        <v>372</v>
      </c>
      <c r="Y70" s="18" t="s">
        <v>244</v>
      </c>
      <c r="Z70" s="1" t="s">
        <v>36</v>
      </c>
      <c r="AA70" s="17">
        <v>3</v>
      </c>
      <c r="AB70" s="17">
        <v>3.2</v>
      </c>
      <c r="AC70" s="24" t="s">
        <v>372</v>
      </c>
      <c r="AD70" s="24" t="s">
        <v>372</v>
      </c>
      <c r="AE70" s="24" t="s">
        <v>372</v>
      </c>
      <c r="AF70" s="24" t="s">
        <v>372</v>
      </c>
      <c r="AG70" s="24" t="s">
        <v>372</v>
      </c>
      <c r="AH70" s="24" t="s">
        <v>372</v>
      </c>
      <c r="AI70" s="18" t="s">
        <v>446</v>
      </c>
    </row>
    <row r="71" spans="1:35" x14ac:dyDescent="0.25">
      <c r="A71">
        <v>70</v>
      </c>
      <c r="B71" s="12" t="str">
        <f t="shared" si="2"/>
        <v>2002-03-27T08:25:03.3</v>
      </c>
      <c r="C71" s="13">
        <v>2002</v>
      </c>
      <c r="D71" s="13" t="s">
        <v>360</v>
      </c>
      <c r="E71" s="13">
        <v>27</v>
      </c>
      <c r="F71" s="13" t="s">
        <v>359</v>
      </c>
      <c r="G71" s="13">
        <v>25</v>
      </c>
      <c r="H71" s="13" t="s">
        <v>371</v>
      </c>
      <c r="I71" s="16">
        <v>37.753</v>
      </c>
      <c r="J71" s="16">
        <v>-82.171000000000006</v>
      </c>
      <c r="K71" s="17">
        <v>7.7</v>
      </c>
      <c r="L71" s="17">
        <v>2.1</v>
      </c>
      <c r="M71" s="18" t="s">
        <v>377</v>
      </c>
      <c r="N71" s="22" t="s">
        <v>372</v>
      </c>
      <c r="O71" s="24" t="s">
        <v>372</v>
      </c>
      <c r="P71" s="18" t="s">
        <v>380</v>
      </c>
      <c r="Q71" s="18">
        <v>10</v>
      </c>
      <c r="R71" s="17" t="s">
        <v>372</v>
      </c>
      <c r="S71" s="18" t="s">
        <v>372</v>
      </c>
      <c r="T71" s="24">
        <v>0.3</v>
      </c>
      <c r="U71" s="24" t="s">
        <v>372</v>
      </c>
      <c r="V71" s="24" t="s">
        <v>372</v>
      </c>
      <c r="W71" s="24" t="s">
        <v>372</v>
      </c>
      <c r="X71" s="24" t="s">
        <v>372</v>
      </c>
      <c r="Y71" s="18" t="s">
        <v>94</v>
      </c>
      <c r="Z71" s="1" t="s">
        <v>36</v>
      </c>
      <c r="AA71" s="17">
        <v>2.5</v>
      </c>
      <c r="AB71" s="17">
        <v>2</v>
      </c>
      <c r="AC71" s="24" t="s">
        <v>372</v>
      </c>
      <c r="AD71" s="24" t="s">
        <v>372</v>
      </c>
      <c r="AE71" s="24" t="s">
        <v>372</v>
      </c>
      <c r="AF71" s="24" t="s">
        <v>372</v>
      </c>
      <c r="AG71" s="24" t="s">
        <v>372</v>
      </c>
      <c r="AH71" s="24" t="s">
        <v>372</v>
      </c>
      <c r="AI71" s="18" t="s">
        <v>447</v>
      </c>
    </row>
    <row r="72" spans="1:35" x14ac:dyDescent="0.25">
      <c r="A72">
        <v>71</v>
      </c>
      <c r="B72" s="1" t="s">
        <v>257</v>
      </c>
      <c r="C72" s="1" t="str">
        <f t="shared" ref="C72:C109" si="3">LEFT(B72,4)</f>
        <v>2006</v>
      </c>
      <c r="D72" s="1" t="str">
        <f t="shared" ref="D72:D109" si="4">MID(B72,6,2)</f>
        <v>07</v>
      </c>
      <c r="E72" s="1" t="str">
        <f t="shared" ref="E72:E109" si="5">MID(B72,9,2)</f>
        <v>11</v>
      </c>
      <c r="F72" s="1" t="str">
        <f t="shared" ref="F72:F109" si="6">MID(B72,12,2)</f>
        <v>12</v>
      </c>
      <c r="G72" s="1" t="str">
        <f t="shared" ref="G72:G109" si="7">MID(B72,15,2)</f>
        <v>01</v>
      </c>
      <c r="H72" s="1" t="str">
        <f t="shared" ref="H72:H109" si="8">MID(B72,18,6)</f>
        <v>43.100</v>
      </c>
      <c r="I72" s="2">
        <v>37.882166699999999</v>
      </c>
      <c r="J72" s="2">
        <v>-80.641333299999999</v>
      </c>
      <c r="K72" s="3">
        <v>5</v>
      </c>
      <c r="L72" s="3">
        <v>2.6</v>
      </c>
      <c r="M72" s="1" t="s">
        <v>31</v>
      </c>
      <c r="N72" s="24" t="s">
        <v>372</v>
      </c>
      <c r="O72" s="1">
        <v>0</v>
      </c>
      <c r="P72" s="18" t="s">
        <v>380</v>
      </c>
      <c r="Q72" s="1">
        <v>14</v>
      </c>
      <c r="R72" s="1">
        <v>121</v>
      </c>
      <c r="S72" s="4">
        <v>0</v>
      </c>
      <c r="T72" s="3">
        <v>0.33</v>
      </c>
      <c r="U72" s="1" t="s">
        <v>32</v>
      </c>
      <c r="V72" s="1" t="s">
        <v>258</v>
      </c>
      <c r="W72" s="1" t="s">
        <v>259</v>
      </c>
      <c r="X72" s="1" t="s">
        <v>260</v>
      </c>
      <c r="Y72" s="1" t="s">
        <v>65</v>
      </c>
      <c r="Z72" s="1" t="s">
        <v>36</v>
      </c>
      <c r="AA72" s="3">
        <v>2.4</v>
      </c>
      <c r="AB72" s="3">
        <v>5.2</v>
      </c>
      <c r="AC72" s="5">
        <v>0.432</v>
      </c>
      <c r="AD72" s="1">
        <v>1</v>
      </c>
      <c r="AE72" s="1" t="s">
        <v>37</v>
      </c>
      <c r="AF72" s="1" t="s">
        <v>32</v>
      </c>
      <c r="AG72" s="1" t="s">
        <v>32</v>
      </c>
      <c r="AH72" s="1" t="s">
        <v>261</v>
      </c>
      <c r="AI72" s="1" t="s">
        <v>511</v>
      </c>
    </row>
    <row r="73" spans="1:35" x14ac:dyDescent="0.25">
      <c r="A73">
        <v>72</v>
      </c>
      <c r="B73" s="1" t="s">
        <v>245</v>
      </c>
      <c r="C73" s="1" t="str">
        <f t="shared" si="3"/>
        <v>2008</v>
      </c>
      <c r="D73" s="1" t="str">
        <f t="shared" si="4"/>
        <v>01</v>
      </c>
      <c r="E73" s="1" t="str">
        <f t="shared" si="5"/>
        <v>29</v>
      </c>
      <c r="F73" s="1" t="str">
        <f t="shared" si="6"/>
        <v>01</v>
      </c>
      <c r="G73" s="1" t="str">
        <f t="shared" si="7"/>
        <v>04</v>
      </c>
      <c r="H73" s="1" t="str">
        <f t="shared" si="8"/>
        <v>20.700</v>
      </c>
      <c r="I73" s="2">
        <v>37.544833300000001</v>
      </c>
      <c r="J73" s="2">
        <v>-80.509833299999997</v>
      </c>
      <c r="K73" s="3">
        <v>23.14</v>
      </c>
      <c r="L73" s="3">
        <v>2.4</v>
      </c>
      <c r="M73" s="1" t="s">
        <v>127</v>
      </c>
      <c r="N73" s="24" t="s">
        <v>372</v>
      </c>
      <c r="O73" s="1">
        <v>0</v>
      </c>
      <c r="P73" s="18" t="s">
        <v>380</v>
      </c>
      <c r="Q73" s="1">
        <v>9</v>
      </c>
      <c r="R73" s="1">
        <v>206</v>
      </c>
      <c r="S73" s="4">
        <v>0</v>
      </c>
      <c r="T73" s="3">
        <v>0.15</v>
      </c>
      <c r="U73" s="1" t="s">
        <v>32</v>
      </c>
      <c r="V73" s="1" t="s">
        <v>246</v>
      </c>
      <c r="W73" s="1" t="s">
        <v>247</v>
      </c>
      <c r="X73" s="1" t="s">
        <v>248</v>
      </c>
      <c r="Y73" s="1" t="s">
        <v>39</v>
      </c>
      <c r="Z73" s="1" t="s">
        <v>36</v>
      </c>
      <c r="AA73" s="3">
        <v>2.6</v>
      </c>
      <c r="AB73" s="3">
        <v>2</v>
      </c>
      <c r="AC73" s="5">
        <v>2.1000000000000001E-2</v>
      </c>
      <c r="AD73" s="1">
        <v>1</v>
      </c>
      <c r="AE73" s="1" t="s">
        <v>37</v>
      </c>
      <c r="AF73" s="1" t="s">
        <v>32</v>
      </c>
      <c r="AG73" s="1" t="s">
        <v>32</v>
      </c>
      <c r="AH73" s="1" t="s">
        <v>249</v>
      </c>
      <c r="AI73" s="1" t="s">
        <v>511</v>
      </c>
    </row>
    <row r="74" spans="1:35" x14ac:dyDescent="0.25">
      <c r="A74">
        <v>73</v>
      </c>
      <c r="B74" s="1" t="s">
        <v>239</v>
      </c>
      <c r="C74" s="1" t="str">
        <f t="shared" si="3"/>
        <v>2009</v>
      </c>
      <c r="D74" s="1" t="str">
        <f t="shared" si="4"/>
        <v>04</v>
      </c>
      <c r="E74" s="1" t="str">
        <f t="shared" si="5"/>
        <v>11</v>
      </c>
      <c r="F74" s="1" t="str">
        <f t="shared" si="6"/>
        <v>18</v>
      </c>
      <c r="G74" s="1" t="str">
        <f t="shared" si="7"/>
        <v>11</v>
      </c>
      <c r="H74" s="1" t="str">
        <f t="shared" si="8"/>
        <v>09.070</v>
      </c>
      <c r="I74" s="2">
        <v>37.513333299999999</v>
      </c>
      <c r="J74" s="2">
        <v>-80.895666700000007</v>
      </c>
      <c r="K74" s="3">
        <v>2.77</v>
      </c>
      <c r="L74" s="3">
        <v>2.4</v>
      </c>
      <c r="M74" s="1" t="s">
        <v>31</v>
      </c>
      <c r="N74" s="24" t="s">
        <v>372</v>
      </c>
      <c r="O74" s="1">
        <v>0</v>
      </c>
      <c r="P74" s="18" t="s">
        <v>380</v>
      </c>
      <c r="Q74" s="1">
        <v>17</v>
      </c>
      <c r="R74" s="1">
        <v>147</v>
      </c>
      <c r="S74" s="4">
        <v>0.48420000000000002</v>
      </c>
      <c r="T74" s="3">
        <v>0.39</v>
      </c>
      <c r="U74" s="1" t="s">
        <v>32</v>
      </c>
      <c r="V74" s="1" t="s">
        <v>240</v>
      </c>
      <c r="W74" s="1" t="s">
        <v>241</v>
      </c>
      <c r="X74" s="1" t="s">
        <v>242</v>
      </c>
      <c r="Y74" s="1" t="s">
        <v>244</v>
      </c>
      <c r="Z74" s="1" t="s">
        <v>36</v>
      </c>
      <c r="AA74" s="3">
        <v>2</v>
      </c>
      <c r="AB74" s="3">
        <v>3.1</v>
      </c>
      <c r="AC74" s="5">
        <v>0.29599999999999999</v>
      </c>
      <c r="AD74" s="1">
        <v>2</v>
      </c>
      <c r="AE74" s="1" t="s">
        <v>37</v>
      </c>
      <c r="AF74" s="1" t="s">
        <v>32</v>
      </c>
      <c r="AG74" s="1" t="s">
        <v>32</v>
      </c>
      <c r="AH74" s="1" t="s">
        <v>243</v>
      </c>
      <c r="AI74" s="1" t="s">
        <v>511</v>
      </c>
    </row>
    <row r="75" spans="1:35" x14ac:dyDescent="0.25">
      <c r="A75">
        <v>74</v>
      </c>
      <c r="B75" s="1" t="s">
        <v>234</v>
      </c>
      <c r="C75" s="1" t="str">
        <f t="shared" si="3"/>
        <v>2010</v>
      </c>
      <c r="D75" s="1" t="str">
        <f t="shared" si="4"/>
        <v>04</v>
      </c>
      <c r="E75" s="1" t="str">
        <f t="shared" si="5"/>
        <v>04</v>
      </c>
      <c r="F75" s="1" t="str">
        <f t="shared" si="6"/>
        <v>09</v>
      </c>
      <c r="G75" s="1" t="str">
        <f t="shared" si="7"/>
        <v>19</v>
      </c>
      <c r="H75" s="1" t="str">
        <f t="shared" si="8"/>
        <v>14.010</v>
      </c>
      <c r="I75" s="2">
        <v>38.598999999999997</v>
      </c>
      <c r="J75" s="2">
        <v>-80.916166700000005</v>
      </c>
      <c r="K75" s="3">
        <v>0.02</v>
      </c>
      <c r="L75" s="3">
        <v>3.4</v>
      </c>
      <c r="M75" s="1" t="s">
        <v>127</v>
      </c>
      <c r="N75" s="1">
        <v>5</v>
      </c>
      <c r="O75" s="1">
        <v>28</v>
      </c>
      <c r="P75" s="18" t="s">
        <v>380</v>
      </c>
      <c r="Q75" s="1">
        <v>17</v>
      </c>
      <c r="R75" s="1">
        <v>118</v>
      </c>
      <c r="S75" s="4">
        <v>0</v>
      </c>
      <c r="T75" s="3">
        <v>0.38</v>
      </c>
      <c r="U75" s="1" t="s">
        <v>32</v>
      </c>
      <c r="V75" s="1" t="s">
        <v>235</v>
      </c>
      <c r="W75" s="1" t="s">
        <v>236</v>
      </c>
      <c r="X75" s="1" t="s">
        <v>237</v>
      </c>
      <c r="Y75" s="1" t="s">
        <v>125</v>
      </c>
      <c r="Z75" s="1" t="s">
        <v>36</v>
      </c>
      <c r="AA75" s="3">
        <v>1.6</v>
      </c>
      <c r="AB75" s="3">
        <v>3.6</v>
      </c>
      <c r="AC75" s="5">
        <v>0.61399999999999999</v>
      </c>
      <c r="AD75" s="1">
        <v>2</v>
      </c>
      <c r="AE75" s="1" t="s">
        <v>37</v>
      </c>
      <c r="AF75" s="1" t="s">
        <v>32</v>
      </c>
      <c r="AG75" s="1" t="s">
        <v>32</v>
      </c>
      <c r="AH75" s="1" t="s">
        <v>238</v>
      </c>
      <c r="AI75" s="1" t="s">
        <v>556</v>
      </c>
    </row>
    <row r="76" spans="1:35" x14ac:dyDescent="0.25">
      <c r="A76">
        <v>75</v>
      </c>
      <c r="B76" s="1" t="s">
        <v>229</v>
      </c>
      <c r="C76" s="1" t="str">
        <f t="shared" si="3"/>
        <v>2010</v>
      </c>
      <c r="D76" s="1" t="str">
        <f t="shared" si="4"/>
        <v>04</v>
      </c>
      <c r="E76" s="1" t="str">
        <f t="shared" si="5"/>
        <v>29</v>
      </c>
      <c r="F76" s="1" t="str">
        <f t="shared" si="6"/>
        <v>01</v>
      </c>
      <c r="G76" s="1" t="str">
        <f t="shared" si="7"/>
        <v>36</v>
      </c>
      <c r="H76" s="1" t="str">
        <f t="shared" si="8"/>
        <v>21.260</v>
      </c>
      <c r="I76" s="2">
        <v>38.685666699999999</v>
      </c>
      <c r="J76" s="2">
        <v>-80.814833300000004</v>
      </c>
      <c r="K76" s="3">
        <v>0.05</v>
      </c>
      <c r="L76" s="3">
        <v>2.6</v>
      </c>
      <c r="M76" s="1" t="s">
        <v>127</v>
      </c>
      <c r="N76" s="1">
        <v>4</v>
      </c>
      <c r="O76" s="1">
        <v>8</v>
      </c>
      <c r="P76" s="18" t="s">
        <v>380</v>
      </c>
      <c r="Q76" s="1">
        <v>9</v>
      </c>
      <c r="R76" s="1">
        <v>95</v>
      </c>
      <c r="S76" s="4">
        <v>0</v>
      </c>
      <c r="T76" s="3">
        <v>0.54</v>
      </c>
      <c r="U76" s="1" t="s">
        <v>32</v>
      </c>
      <c r="V76" s="1" t="s">
        <v>230</v>
      </c>
      <c r="W76" s="1" t="s">
        <v>231</v>
      </c>
      <c r="X76" s="1" t="s">
        <v>232</v>
      </c>
      <c r="Y76" s="1" t="s">
        <v>125</v>
      </c>
      <c r="Z76" s="1" t="s">
        <v>36</v>
      </c>
      <c r="AA76" s="3">
        <v>2.2999999999999998</v>
      </c>
      <c r="AB76" s="3">
        <v>5.8</v>
      </c>
      <c r="AC76" s="5">
        <v>0.42099999999999999</v>
      </c>
      <c r="AD76" s="1">
        <v>1</v>
      </c>
      <c r="AE76" s="1" t="s">
        <v>37</v>
      </c>
      <c r="AF76" s="1" t="s">
        <v>32</v>
      </c>
      <c r="AG76" s="1" t="s">
        <v>32</v>
      </c>
      <c r="AH76" s="1" t="s">
        <v>233</v>
      </c>
      <c r="AI76" s="1" t="s">
        <v>555</v>
      </c>
    </row>
    <row r="77" spans="1:35" x14ac:dyDescent="0.25">
      <c r="A77">
        <v>76</v>
      </c>
      <c r="B77" s="1" t="s">
        <v>224</v>
      </c>
      <c r="C77" s="1" t="str">
        <f t="shared" si="3"/>
        <v>2010</v>
      </c>
      <c r="D77" s="1" t="str">
        <f t="shared" si="4"/>
        <v>04</v>
      </c>
      <c r="E77" s="1" t="str">
        <f t="shared" si="5"/>
        <v>29</v>
      </c>
      <c r="F77" s="1" t="str">
        <f t="shared" si="6"/>
        <v>12</v>
      </c>
      <c r="G77" s="1" t="str">
        <f t="shared" si="7"/>
        <v>38</v>
      </c>
      <c r="H77" s="1" t="str">
        <f t="shared" si="8"/>
        <v>53.430</v>
      </c>
      <c r="I77" s="2">
        <v>38.664833299999998</v>
      </c>
      <c r="J77" s="2">
        <v>-80.856166700000003</v>
      </c>
      <c r="K77" s="3">
        <v>0</v>
      </c>
      <c r="L77" s="3">
        <v>2.7</v>
      </c>
      <c r="M77" s="1" t="s">
        <v>127</v>
      </c>
      <c r="N77" s="1">
        <v>3</v>
      </c>
      <c r="O77" s="1">
        <v>8</v>
      </c>
      <c r="P77" s="18" t="s">
        <v>380</v>
      </c>
      <c r="Q77" s="1">
        <v>16</v>
      </c>
      <c r="R77" s="1">
        <v>94</v>
      </c>
      <c r="S77" s="4">
        <v>0</v>
      </c>
      <c r="T77" s="3">
        <v>0.56999999999999995</v>
      </c>
      <c r="U77" s="1" t="s">
        <v>32</v>
      </c>
      <c r="V77" s="1" t="s">
        <v>225</v>
      </c>
      <c r="W77" s="1" t="s">
        <v>226</v>
      </c>
      <c r="X77" s="1" t="s">
        <v>227</v>
      </c>
      <c r="Y77" s="1" t="s">
        <v>125</v>
      </c>
      <c r="Z77" s="1" t="s">
        <v>36</v>
      </c>
      <c r="AA77" s="3">
        <v>1.7</v>
      </c>
      <c r="AB77" s="3">
        <v>4</v>
      </c>
      <c r="AC77" s="5">
        <v>0.48299999999999998</v>
      </c>
      <c r="AD77" s="1">
        <v>2</v>
      </c>
      <c r="AE77" s="1" t="s">
        <v>37</v>
      </c>
      <c r="AF77" s="1" t="s">
        <v>32</v>
      </c>
      <c r="AG77" s="1" t="s">
        <v>32</v>
      </c>
      <c r="AH77" s="1" t="s">
        <v>228</v>
      </c>
      <c r="AI77" s="1" t="s">
        <v>555</v>
      </c>
    </row>
    <row r="78" spans="1:35" x14ac:dyDescent="0.25">
      <c r="A78">
        <v>77</v>
      </c>
      <c r="B78" s="1" t="s">
        <v>219</v>
      </c>
      <c r="C78" s="1" t="str">
        <f t="shared" si="3"/>
        <v>2010</v>
      </c>
      <c r="D78" s="1" t="str">
        <f t="shared" si="4"/>
        <v>04</v>
      </c>
      <c r="E78" s="1" t="str">
        <f t="shared" si="5"/>
        <v>29</v>
      </c>
      <c r="F78" s="1" t="str">
        <f t="shared" si="6"/>
        <v>23</v>
      </c>
      <c r="G78" s="1" t="str">
        <f t="shared" si="7"/>
        <v>26</v>
      </c>
      <c r="H78" s="1" t="str">
        <f t="shared" si="8"/>
        <v>39.470</v>
      </c>
      <c r="I78" s="2">
        <v>38.722000000000001</v>
      </c>
      <c r="J78" s="2">
        <v>-80.802999999999997</v>
      </c>
      <c r="K78" s="3">
        <v>5</v>
      </c>
      <c r="L78" s="3">
        <v>2.5</v>
      </c>
      <c r="M78" s="1" t="s">
        <v>155</v>
      </c>
      <c r="N78" s="24" t="s">
        <v>372</v>
      </c>
      <c r="O78" s="1">
        <v>0</v>
      </c>
      <c r="P78" s="18" t="s">
        <v>380</v>
      </c>
      <c r="Q78" s="1">
        <v>6</v>
      </c>
      <c r="R78" s="1">
        <v>144</v>
      </c>
      <c r="S78" s="4">
        <v>0</v>
      </c>
      <c r="T78" s="3">
        <v>0.85</v>
      </c>
      <c r="U78" s="1" t="s">
        <v>53</v>
      </c>
      <c r="V78" s="1" t="s">
        <v>220</v>
      </c>
      <c r="W78" s="1" t="s">
        <v>221</v>
      </c>
      <c r="X78" s="1" t="s">
        <v>222</v>
      </c>
      <c r="Y78" s="1" t="s">
        <v>125</v>
      </c>
      <c r="Z78" s="1" t="s">
        <v>36</v>
      </c>
      <c r="AA78" s="3">
        <v>0</v>
      </c>
      <c r="AB78" s="3">
        <v>0</v>
      </c>
      <c r="AC78" s="5">
        <v>0</v>
      </c>
      <c r="AD78" s="1">
        <v>0</v>
      </c>
      <c r="AE78" s="1" t="s">
        <v>37</v>
      </c>
      <c r="AF78" s="1" t="s">
        <v>53</v>
      </c>
      <c r="AG78" s="1" t="s">
        <v>53</v>
      </c>
      <c r="AH78" s="1" t="s">
        <v>223</v>
      </c>
      <c r="AI78" s="1" t="s">
        <v>555</v>
      </c>
    </row>
    <row r="79" spans="1:35" x14ac:dyDescent="0.25">
      <c r="A79">
        <v>78</v>
      </c>
      <c r="B79" s="1" t="s">
        <v>214</v>
      </c>
      <c r="C79" s="1" t="str">
        <f t="shared" si="3"/>
        <v>2010</v>
      </c>
      <c r="D79" s="1" t="str">
        <f t="shared" si="4"/>
        <v>05</v>
      </c>
      <c r="E79" s="1" t="str">
        <f t="shared" si="5"/>
        <v>07</v>
      </c>
      <c r="F79" s="1" t="str">
        <f t="shared" si="6"/>
        <v>10</v>
      </c>
      <c r="G79" s="1" t="str">
        <f t="shared" si="7"/>
        <v>26</v>
      </c>
      <c r="H79" s="1" t="str">
        <f t="shared" si="8"/>
        <v>03.540</v>
      </c>
      <c r="I79" s="2">
        <v>38.602333299999998</v>
      </c>
      <c r="J79" s="2">
        <v>-80.9121667</v>
      </c>
      <c r="K79" s="3">
        <v>0.01</v>
      </c>
      <c r="L79" s="3">
        <v>2.6</v>
      </c>
      <c r="M79" s="1" t="s">
        <v>127</v>
      </c>
      <c r="N79" s="1">
        <v>3</v>
      </c>
      <c r="O79" s="1">
        <v>3</v>
      </c>
      <c r="P79" s="18" t="s">
        <v>380</v>
      </c>
      <c r="Q79" s="1">
        <v>15</v>
      </c>
      <c r="R79" s="1">
        <v>118</v>
      </c>
      <c r="S79" s="4">
        <v>0</v>
      </c>
      <c r="T79" s="3">
        <v>0.56999999999999995</v>
      </c>
      <c r="U79" s="1" t="s">
        <v>32</v>
      </c>
      <c r="V79" s="1" t="s">
        <v>215</v>
      </c>
      <c r="W79" s="1" t="s">
        <v>216</v>
      </c>
      <c r="X79" s="1" t="s">
        <v>217</v>
      </c>
      <c r="Y79" s="1" t="s">
        <v>125</v>
      </c>
      <c r="Z79" s="1" t="s">
        <v>36</v>
      </c>
      <c r="AA79" s="3">
        <v>1.6</v>
      </c>
      <c r="AB79" s="3">
        <v>3.7</v>
      </c>
      <c r="AC79" s="5">
        <v>0.13300000000000001</v>
      </c>
      <c r="AD79" s="1">
        <v>2</v>
      </c>
      <c r="AE79" s="1" t="s">
        <v>37</v>
      </c>
      <c r="AF79" s="1" t="s">
        <v>32</v>
      </c>
      <c r="AG79" s="1" t="s">
        <v>32</v>
      </c>
      <c r="AH79" s="1" t="s">
        <v>218</v>
      </c>
      <c r="AI79" s="1" t="s">
        <v>555</v>
      </c>
    </row>
    <row r="80" spans="1:35" x14ac:dyDescent="0.25">
      <c r="A80">
        <v>79</v>
      </c>
      <c r="B80" s="1" t="s">
        <v>209</v>
      </c>
      <c r="C80" s="1" t="str">
        <f t="shared" si="3"/>
        <v>2010</v>
      </c>
      <c r="D80" s="1" t="str">
        <f t="shared" si="4"/>
        <v>05</v>
      </c>
      <c r="E80" s="1" t="str">
        <f t="shared" si="5"/>
        <v>08</v>
      </c>
      <c r="F80" s="1" t="str">
        <f t="shared" si="6"/>
        <v>03</v>
      </c>
      <c r="G80" s="1" t="str">
        <f t="shared" si="7"/>
        <v>03</v>
      </c>
      <c r="H80" s="1" t="str">
        <f t="shared" si="8"/>
        <v>00.620</v>
      </c>
      <c r="I80" s="2">
        <v>38.622999999999998</v>
      </c>
      <c r="J80" s="2">
        <v>-80.911333299999995</v>
      </c>
      <c r="K80" s="3">
        <v>0.01</v>
      </c>
      <c r="L80" s="3">
        <v>2.4</v>
      </c>
      <c r="M80" s="1" t="s">
        <v>31</v>
      </c>
      <c r="N80" s="24" t="s">
        <v>372</v>
      </c>
      <c r="O80" s="1">
        <v>0</v>
      </c>
      <c r="P80" s="18" t="s">
        <v>380</v>
      </c>
      <c r="Q80" s="1">
        <v>7</v>
      </c>
      <c r="R80" s="1">
        <v>155</v>
      </c>
      <c r="S80" s="4">
        <v>0</v>
      </c>
      <c r="T80" s="3">
        <v>0.47</v>
      </c>
      <c r="U80" s="1" t="s">
        <v>32</v>
      </c>
      <c r="V80" s="1" t="s">
        <v>210</v>
      </c>
      <c r="W80" s="1" t="s">
        <v>211</v>
      </c>
      <c r="X80" s="1" t="s">
        <v>212</v>
      </c>
      <c r="Y80" s="1" t="s">
        <v>125</v>
      </c>
      <c r="Z80" s="1" t="s">
        <v>36</v>
      </c>
      <c r="AA80" s="3">
        <v>2.5</v>
      </c>
      <c r="AB80" s="3">
        <v>4.2</v>
      </c>
      <c r="AC80" s="5">
        <v>0.05</v>
      </c>
      <c r="AD80" s="1">
        <v>1</v>
      </c>
      <c r="AE80" s="1" t="s">
        <v>37</v>
      </c>
      <c r="AF80" s="1" t="s">
        <v>32</v>
      </c>
      <c r="AG80" s="1" t="s">
        <v>32</v>
      </c>
      <c r="AH80" s="1" t="s">
        <v>213</v>
      </c>
      <c r="AI80" s="1" t="s">
        <v>557</v>
      </c>
    </row>
    <row r="81" spans="1:35" x14ac:dyDescent="0.25">
      <c r="A81">
        <v>80</v>
      </c>
      <c r="B81" s="1" t="s">
        <v>204</v>
      </c>
      <c r="C81" s="1" t="str">
        <f t="shared" si="3"/>
        <v>2010</v>
      </c>
      <c r="D81" s="1" t="str">
        <f t="shared" si="4"/>
        <v>07</v>
      </c>
      <c r="E81" s="1" t="str">
        <f t="shared" si="5"/>
        <v>24</v>
      </c>
      <c r="F81" s="1" t="str">
        <f t="shared" si="6"/>
        <v>09</v>
      </c>
      <c r="G81" s="1" t="str">
        <f t="shared" si="7"/>
        <v>15</v>
      </c>
      <c r="H81" s="1" t="str">
        <f t="shared" si="8"/>
        <v>44.130</v>
      </c>
      <c r="I81" s="2">
        <v>38.675333299999998</v>
      </c>
      <c r="J81" s="2">
        <v>-80.820166700000001</v>
      </c>
      <c r="K81" s="3">
        <v>2.2599999999999998</v>
      </c>
      <c r="L81" s="3">
        <v>2.4</v>
      </c>
      <c r="M81" s="1" t="s">
        <v>31</v>
      </c>
      <c r="N81" s="24" t="s">
        <v>372</v>
      </c>
      <c r="O81" s="1">
        <v>0</v>
      </c>
      <c r="P81" s="18" t="s">
        <v>380</v>
      </c>
      <c r="Q81" s="1">
        <v>16</v>
      </c>
      <c r="R81" s="1">
        <v>84</v>
      </c>
      <c r="S81" s="4">
        <v>0</v>
      </c>
      <c r="T81" s="3">
        <v>0.6</v>
      </c>
      <c r="U81" s="1" t="s">
        <v>32</v>
      </c>
      <c r="V81" s="1" t="s">
        <v>205</v>
      </c>
      <c r="W81" s="1" t="s">
        <v>206</v>
      </c>
      <c r="X81" s="1" t="s">
        <v>207</v>
      </c>
      <c r="Y81" s="1" t="s">
        <v>125</v>
      </c>
      <c r="Z81" s="1" t="s">
        <v>36</v>
      </c>
      <c r="AA81" s="3">
        <v>1.6</v>
      </c>
      <c r="AB81" s="3">
        <v>4.2</v>
      </c>
      <c r="AC81" s="5">
        <v>4.7E-2</v>
      </c>
      <c r="AD81" s="1">
        <v>2</v>
      </c>
      <c r="AE81" s="1" t="s">
        <v>37</v>
      </c>
      <c r="AF81" s="1" t="s">
        <v>32</v>
      </c>
      <c r="AG81" s="1" t="s">
        <v>32</v>
      </c>
      <c r="AH81" s="1" t="s">
        <v>208</v>
      </c>
      <c r="AI81" s="1" t="s">
        <v>555</v>
      </c>
    </row>
    <row r="82" spans="1:35" x14ac:dyDescent="0.25">
      <c r="A82">
        <v>81</v>
      </c>
      <c r="B82" s="1" t="s">
        <v>199</v>
      </c>
      <c r="C82" s="1" t="str">
        <f t="shared" si="3"/>
        <v>2010</v>
      </c>
      <c r="D82" s="1" t="str">
        <f t="shared" si="4"/>
        <v>07</v>
      </c>
      <c r="E82" s="1" t="str">
        <f t="shared" si="5"/>
        <v>25</v>
      </c>
      <c r="F82" s="1" t="str">
        <f t="shared" si="6"/>
        <v>03</v>
      </c>
      <c r="G82" s="1" t="str">
        <f t="shared" si="7"/>
        <v>48</v>
      </c>
      <c r="H82" s="1" t="str">
        <f t="shared" si="8"/>
        <v>35.550</v>
      </c>
      <c r="I82" s="2">
        <v>38.679166700000003</v>
      </c>
      <c r="J82" s="2">
        <v>-80.797166700000005</v>
      </c>
      <c r="K82" s="3">
        <v>7.98</v>
      </c>
      <c r="L82" s="3">
        <v>2.2000000000000002</v>
      </c>
      <c r="M82" s="1" t="s">
        <v>31</v>
      </c>
      <c r="N82" s="24" t="s">
        <v>372</v>
      </c>
      <c r="O82" s="1">
        <v>0</v>
      </c>
      <c r="P82" s="18" t="s">
        <v>380</v>
      </c>
      <c r="Q82" s="1">
        <v>13</v>
      </c>
      <c r="R82" s="1">
        <v>87</v>
      </c>
      <c r="S82" s="4">
        <v>0</v>
      </c>
      <c r="T82" s="3">
        <v>0.37</v>
      </c>
      <c r="U82" s="1" t="s">
        <v>32</v>
      </c>
      <c r="V82" s="1" t="s">
        <v>200</v>
      </c>
      <c r="W82" s="1" t="s">
        <v>201</v>
      </c>
      <c r="X82" s="1" t="s">
        <v>202</v>
      </c>
      <c r="Y82" s="1" t="s">
        <v>125</v>
      </c>
      <c r="Z82" s="1" t="s">
        <v>36</v>
      </c>
      <c r="AA82" s="3">
        <v>1.5</v>
      </c>
      <c r="AB82" s="3">
        <v>3.5</v>
      </c>
      <c r="AC82" s="5">
        <v>8.5000000000000006E-2</v>
      </c>
      <c r="AD82" s="1">
        <v>2</v>
      </c>
      <c r="AE82" s="1" t="s">
        <v>37</v>
      </c>
      <c r="AF82" s="1" t="s">
        <v>32</v>
      </c>
      <c r="AG82" s="1" t="s">
        <v>32</v>
      </c>
      <c r="AH82" s="1" t="s">
        <v>203</v>
      </c>
      <c r="AI82" s="1" t="s">
        <v>555</v>
      </c>
    </row>
    <row r="83" spans="1:35" x14ac:dyDescent="0.25">
      <c r="A83">
        <v>82</v>
      </c>
      <c r="B83" s="1" t="s">
        <v>193</v>
      </c>
      <c r="C83" s="1" t="str">
        <f t="shared" si="3"/>
        <v>2010</v>
      </c>
      <c r="D83" s="1" t="str">
        <f t="shared" si="4"/>
        <v>08</v>
      </c>
      <c r="E83" s="1" t="str">
        <f t="shared" si="5"/>
        <v>15</v>
      </c>
      <c r="F83" s="1" t="str">
        <f t="shared" si="6"/>
        <v>04</v>
      </c>
      <c r="G83" s="1" t="str">
        <f t="shared" si="7"/>
        <v>38</v>
      </c>
      <c r="H83" s="1" t="str">
        <f t="shared" si="8"/>
        <v>47.380</v>
      </c>
      <c r="I83" s="2">
        <v>38.818333299999999</v>
      </c>
      <c r="J83" s="2">
        <v>-80.429833299999999</v>
      </c>
      <c r="K83" s="3">
        <v>16.940000000000001</v>
      </c>
      <c r="L83" s="3">
        <v>2.5</v>
      </c>
      <c r="M83" s="1" t="s">
        <v>31</v>
      </c>
      <c r="N83" s="24" t="s">
        <v>372</v>
      </c>
      <c r="O83" s="1">
        <v>0</v>
      </c>
      <c r="P83" s="18" t="s">
        <v>380</v>
      </c>
      <c r="Q83" s="1">
        <v>16</v>
      </c>
      <c r="R83" s="1">
        <v>129</v>
      </c>
      <c r="S83" s="4">
        <v>0</v>
      </c>
      <c r="T83" s="3">
        <v>0.36</v>
      </c>
      <c r="U83" s="1" t="s">
        <v>32</v>
      </c>
      <c r="V83" s="1" t="s">
        <v>194</v>
      </c>
      <c r="W83" s="1" t="s">
        <v>195</v>
      </c>
      <c r="X83" s="1" t="s">
        <v>196</v>
      </c>
      <c r="Y83" s="1" t="s">
        <v>198</v>
      </c>
      <c r="Z83" s="1" t="s">
        <v>36</v>
      </c>
      <c r="AA83" s="3">
        <v>2.6</v>
      </c>
      <c r="AB83" s="3">
        <v>5.8</v>
      </c>
      <c r="AC83" s="5">
        <v>2.4E-2</v>
      </c>
      <c r="AD83" s="1">
        <v>1</v>
      </c>
      <c r="AE83" s="1" t="s">
        <v>37</v>
      </c>
      <c r="AF83" s="1" t="s">
        <v>32</v>
      </c>
      <c r="AG83" s="1" t="s">
        <v>32</v>
      </c>
      <c r="AH83" s="1" t="s">
        <v>197</v>
      </c>
      <c r="AI83" s="1" t="s">
        <v>511</v>
      </c>
    </row>
    <row r="84" spans="1:35" x14ac:dyDescent="0.25">
      <c r="A84">
        <v>83</v>
      </c>
      <c r="B84" s="1" t="s">
        <v>187</v>
      </c>
      <c r="C84" s="1" t="str">
        <f t="shared" si="3"/>
        <v>2010</v>
      </c>
      <c r="D84" s="1" t="str">
        <f t="shared" si="4"/>
        <v>08</v>
      </c>
      <c r="E84" s="1" t="str">
        <f t="shared" si="5"/>
        <v>21</v>
      </c>
      <c r="F84" s="1" t="str">
        <f t="shared" si="6"/>
        <v>03</v>
      </c>
      <c r="G84" s="1" t="str">
        <f t="shared" si="7"/>
        <v>16</v>
      </c>
      <c r="H84" s="1" t="str">
        <f t="shared" si="8"/>
        <v>21.990</v>
      </c>
      <c r="I84" s="2">
        <v>38.792499999999997</v>
      </c>
      <c r="J84" s="2">
        <v>-80.397666700000002</v>
      </c>
      <c r="K84" s="3">
        <v>10.62</v>
      </c>
      <c r="L84" s="3">
        <v>2.5</v>
      </c>
      <c r="M84" s="1" t="s">
        <v>31</v>
      </c>
      <c r="N84" s="1">
        <v>3</v>
      </c>
      <c r="O84" s="1">
        <v>4</v>
      </c>
      <c r="P84" s="18" t="s">
        <v>380</v>
      </c>
      <c r="Q84" s="1">
        <v>14</v>
      </c>
      <c r="R84" s="1">
        <v>80</v>
      </c>
      <c r="S84" s="4">
        <v>0</v>
      </c>
      <c r="T84" s="3">
        <v>0.77</v>
      </c>
      <c r="U84" s="1" t="s">
        <v>32</v>
      </c>
      <c r="V84" s="1" t="s">
        <v>188</v>
      </c>
      <c r="W84" s="1" t="s">
        <v>189</v>
      </c>
      <c r="X84" s="1" t="s">
        <v>190</v>
      </c>
      <c r="Y84" s="1" t="s">
        <v>192</v>
      </c>
      <c r="Z84" s="1" t="s">
        <v>36</v>
      </c>
      <c r="AA84" s="3">
        <v>2.2999999999999998</v>
      </c>
      <c r="AB84" s="3">
        <v>5.0999999999999996</v>
      </c>
      <c r="AC84" s="5">
        <v>0.05</v>
      </c>
      <c r="AD84" s="1">
        <v>2</v>
      </c>
      <c r="AE84" s="1" t="s">
        <v>37</v>
      </c>
      <c r="AF84" s="1" t="s">
        <v>32</v>
      </c>
      <c r="AG84" s="1" t="s">
        <v>32</v>
      </c>
      <c r="AH84" s="1" t="s">
        <v>191</v>
      </c>
      <c r="AI84" s="1" t="s">
        <v>511</v>
      </c>
    </row>
    <row r="85" spans="1:35" x14ac:dyDescent="0.25">
      <c r="A85">
        <v>84</v>
      </c>
      <c r="B85" s="1" t="s">
        <v>182</v>
      </c>
      <c r="C85" s="1" t="str">
        <f t="shared" si="3"/>
        <v>2010</v>
      </c>
      <c r="D85" s="1" t="str">
        <f t="shared" si="4"/>
        <v>08</v>
      </c>
      <c r="E85" s="1" t="str">
        <f t="shared" si="5"/>
        <v>26</v>
      </c>
      <c r="F85" s="1" t="str">
        <f t="shared" si="6"/>
        <v>04</v>
      </c>
      <c r="G85" s="1" t="str">
        <f t="shared" si="7"/>
        <v>22</v>
      </c>
      <c r="H85" s="1" t="str">
        <f t="shared" si="8"/>
        <v>15.190</v>
      </c>
      <c r="I85" s="2">
        <v>37.748333299999999</v>
      </c>
      <c r="J85" s="2">
        <v>-81.204666700000004</v>
      </c>
      <c r="K85" s="3">
        <v>0.08</v>
      </c>
      <c r="L85" s="3">
        <v>2.4</v>
      </c>
      <c r="M85" s="1" t="s">
        <v>31</v>
      </c>
      <c r="N85" s="24" t="s">
        <v>372</v>
      </c>
      <c r="O85" s="1">
        <v>0</v>
      </c>
      <c r="P85" s="18" t="s">
        <v>380</v>
      </c>
      <c r="Q85" s="1">
        <v>17</v>
      </c>
      <c r="R85" s="1">
        <v>90</v>
      </c>
      <c r="S85" s="4">
        <v>0</v>
      </c>
      <c r="T85" s="3">
        <v>0.63</v>
      </c>
      <c r="U85" s="1" t="s">
        <v>32</v>
      </c>
      <c r="V85" s="1" t="s">
        <v>183</v>
      </c>
      <c r="W85" s="1" t="s">
        <v>184</v>
      </c>
      <c r="X85" s="1" t="s">
        <v>185</v>
      </c>
      <c r="Y85" s="1" t="s">
        <v>181</v>
      </c>
      <c r="Z85" s="1" t="s">
        <v>36</v>
      </c>
      <c r="AA85" s="3">
        <v>1.8</v>
      </c>
      <c r="AB85" s="3">
        <v>4.0999999999999996</v>
      </c>
      <c r="AC85" s="5">
        <v>3.5000000000000003E-2</v>
      </c>
      <c r="AD85" s="1">
        <v>3</v>
      </c>
      <c r="AE85" s="1" t="s">
        <v>37</v>
      </c>
      <c r="AF85" s="1" t="s">
        <v>32</v>
      </c>
      <c r="AG85" s="1" t="s">
        <v>32</v>
      </c>
      <c r="AH85" s="1" t="s">
        <v>186</v>
      </c>
      <c r="AI85" s="1" t="s">
        <v>511</v>
      </c>
    </row>
    <row r="86" spans="1:35" x14ac:dyDescent="0.25">
      <c r="A86">
        <v>85</v>
      </c>
      <c r="B86" s="1" t="s">
        <v>176</v>
      </c>
      <c r="C86" s="1" t="str">
        <f t="shared" si="3"/>
        <v>2010</v>
      </c>
      <c r="D86" s="1" t="str">
        <f t="shared" si="4"/>
        <v>08</v>
      </c>
      <c r="E86" s="1" t="str">
        <f t="shared" si="5"/>
        <v>26</v>
      </c>
      <c r="F86" s="1" t="str">
        <f t="shared" si="6"/>
        <v>04</v>
      </c>
      <c r="G86" s="1" t="str">
        <f t="shared" si="7"/>
        <v>24</v>
      </c>
      <c r="H86" s="1" t="str">
        <f t="shared" si="8"/>
        <v>55.390</v>
      </c>
      <c r="I86" s="2">
        <v>37.727333299999998</v>
      </c>
      <c r="J86" s="2">
        <v>-81.204333300000002</v>
      </c>
      <c r="K86" s="3">
        <v>4.21</v>
      </c>
      <c r="L86" s="3">
        <v>2.2000000000000002</v>
      </c>
      <c r="M86" s="1" t="s">
        <v>31</v>
      </c>
      <c r="N86" s="24" t="s">
        <v>372</v>
      </c>
      <c r="O86" s="1">
        <v>0</v>
      </c>
      <c r="P86" s="18" t="s">
        <v>380</v>
      </c>
      <c r="Q86" s="1">
        <v>15</v>
      </c>
      <c r="R86" s="1">
        <v>101</v>
      </c>
      <c r="S86" s="4">
        <v>0</v>
      </c>
      <c r="T86" s="3">
        <v>0.6</v>
      </c>
      <c r="U86" s="1" t="s">
        <v>32</v>
      </c>
      <c r="V86" s="1" t="s">
        <v>177</v>
      </c>
      <c r="W86" s="1" t="s">
        <v>178</v>
      </c>
      <c r="X86" s="1" t="s">
        <v>179</v>
      </c>
      <c r="Y86" s="1" t="s">
        <v>181</v>
      </c>
      <c r="Z86" s="1" t="s">
        <v>36</v>
      </c>
      <c r="AA86" s="3">
        <v>2.2999999999999998</v>
      </c>
      <c r="AB86" s="3">
        <v>4.0999999999999996</v>
      </c>
      <c r="AC86" s="5">
        <v>7.9000000000000001E-2</v>
      </c>
      <c r="AD86" s="1">
        <v>4</v>
      </c>
      <c r="AE86" s="1" t="s">
        <v>37</v>
      </c>
      <c r="AF86" s="1" t="s">
        <v>32</v>
      </c>
      <c r="AG86" s="1" t="s">
        <v>32</v>
      </c>
      <c r="AH86" s="1" t="s">
        <v>180</v>
      </c>
      <c r="AI86" s="1" t="s">
        <v>511</v>
      </c>
    </row>
    <row r="87" spans="1:35" x14ac:dyDescent="0.25">
      <c r="A87">
        <v>86</v>
      </c>
      <c r="B87" s="1" t="s">
        <v>170</v>
      </c>
      <c r="C87" s="1" t="str">
        <f t="shared" si="3"/>
        <v>2010</v>
      </c>
      <c r="D87" s="1" t="str">
        <f t="shared" si="4"/>
        <v>09</v>
      </c>
      <c r="E87" s="1" t="str">
        <f t="shared" si="5"/>
        <v>13</v>
      </c>
      <c r="F87" s="1" t="str">
        <f t="shared" si="6"/>
        <v>15</v>
      </c>
      <c r="G87" s="1" t="str">
        <f t="shared" si="7"/>
        <v>08</v>
      </c>
      <c r="H87" s="1" t="str">
        <f t="shared" si="8"/>
        <v>46.470</v>
      </c>
      <c r="I87" s="2">
        <v>38.0998333</v>
      </c>
      <c r="J87" s="2">
        <v>-82.034000000000006</v>
      </c>
      <c r="K87" s="3">
        <v>14.42</v>
      </c>
      <c r="L87" s="3">
        <v>2.4</v>
      </c>
      <c r="M87" s="1" t="s">
        <v>31</v>
      </c>
      <c r="N87" s="24" t="s">
        <v>372</v>
      </c>
      <c r="O87" s="1">
        <v>0</v>
      </c>
      <c r="P87" s="18" t="s">
        <v>380</v>
      </c>
      <c r="Q87" s="1">
        <v>16</v>
      </c>
      <c r="R87" s="1">
        <v>144</v>
      </c>
      <c r="S87" s="4">
        <v>0</v>
      </c>
      <c r="T87" s="3">
        <v>0.08</v>
      </c>
      <c r="U87" s="1" t="s">
        <v>32</v>
      </c>
      <c r="V87" s="1" t="s">
        <v>171</v>
      </c>
      <c r="W87" s="1" t="s">
        <v>172</v>
      </c>
      <c r="X87" s="1" t="s">
        <v>173</v>
      </c>
      <c r="Y87" s="1" t="s">
        <v>175</v>
      </c>
      <c r="Z87" s="1" t="s">
        <v>36</v>
      </c>
      <c r="AA87" s="3">
        <v>3</v>
      </c>
      <c r="AB87" s="3">
        <v>2.5</v>
      </c>
      <c r="AC87" s="5">
        <v>6.3E-2</v>
      </c>
      <c r="AD87" s="1">
        <v>6</v>
      </c>
      <c r="AE87" s="1" t="s">
        <v>37</v>
      </c>
      <c r="AF87" s="1" t="s">
        <v>32</v>
      </c>
      <c r="AG87" s="1" t="s">
        <v>32</v>
      </c>
      <c r="AH87" s="1" t="s">
        <v>174</v>
      </c>
      <c r="AI87" s="1" t="s">
        <v>511</v>
      </c>
    </row>
    <row r="88" spans="1:35" x14ac:dyDescent="0.25">
      <c r="A88">
        <v>87</v>
      </c>
      <c r="B88" s="1" t="s">
        <v>165</v>
      </c>
      <c r="C88" s="1" t="str">
        <f t="shared" si="3"/>
        <v>2011</v>
      </c>
      <c r="D88" s="1" t="str">
        <f t="shared" si="4"/>
        <v>08</v>
      </c>
      <c r="E88" s="1" t="str">
        <f t="shared" si="5"/>
        <v>25</v>
      </c>
      <c r="F88" s="1" t="str">
        <f t="shared" si="6"/>
        <v>05</v>
      </c>
      <c r="G88" s="1" t="str">
        <f t="shared" si="7"/>
        <v>59</v>
      </c>
      <c r="H88" s="1" t="str">
        <f t="shared" si="8"/>
        <v>13.760</v>
      </c>
      <c r="I88" s="2">
        <v>37.915999999999997</v>
      </c>
      <c r="J88" s="2">
        <v>-80.215333299999998</v>
      </c>
      <c r="K88" s="3">
        <v>12.88</v>
      </c>
      <c r="L88" s="3">
        <v>2.7</v>
      </c>
      <c r="M88" s="1" t="s">
        <v>31</v>
      </c>
      <c r="N88" s="1">
        <v>4</v>
      </c>
      <c r="O88" s="1">
        <v>68</v>
      </c>
      <c r="P88" s="18" t="s">
        <v>380</v>
      </c>
      <c r="Q88" s="1">
        <v>18</v>
      </c>
      <c r="R88" s="1">
        <v>126</v>
      </c>
      <c r="S88" s="4">
        <v>0</v>
      </c>
      <c r="T88" s="3">
        <v>0.18</v>
      </c>
      <c r="U88" s="1" t="s">
        <v>32</v>
      </c>
      <c r="V88" s="1" t="s">
        <v>166</v>
      </c>
      <c r="W88" s="1" t="s">
        <v>167</v>
      </c>
      <c r="X88" s="1" t="s">
        <v>168</v>
      </c>
      <c r="Y88" s="1" t="s">
        <v>65</v>
      </c>
      <c r="Z88" s="1" t="s">
        <v>36</v>
      </c>
      <c r="AA88" s="3">
        <v>2</v>
      </c>
      <c r="AB88" s="3">
        <v>3.1</v>
      </c>
      <c r="AC88" s="5">
        <v>0.379</v>
      </c>
      <c r="AD88" s="1">
        <v>2</v>
      </c>
      <c r="AE88" s="1" t="s">
        <v>37</v>
      </c>
      <c r="AF88" s="1" t="s">
        <v>32</v>
      </c>
      <c r="AG88" s="1" t="s">
        <v>32</v>
      </c>
      <c r="AH88" s="1" t="s">
        <v>169</v>
      </c>
      <c r="AI88" s="1" t="s">
        <v>511</v>
      </c>
    </row>
    <row r="89" spans="1:35" x14ac:dyDescent="0.25">
      <c r="A89">
        <v>88</v>
      </c>
      <c r="B89" s="1" t="s">
        <v>160</v>
      </c>
      <c r="C89" s="1" t="str">
        <f t="shared" si="3"/>
        <v>2012</v>
      </c>
      <c r="D89" s="1" t="str">
        <f t="shared" si="4"/>
        <v>01</v>
      </c>
      <c r="E89" s="1" t="str">
        <f t="shared" si="5"/>
        <v>10</v>
      </c>
      <c r="F89" s="1" t="str">
        <f t="shared" si="6"/>
        <v>19</v>
      </c>
      <c r="G89" s="1" t="str">
        <f t="shared" si="7"/>
        <v>38</v>
      </c>
      <c r="H89" s="1" t="str">
        <f t="shared" si="8"/>
        <v>58.660</v>
      </c>
      <c r="I89" s="2">
        <v>38.566833299999999</v>
      </c>
      <c r="J89" s="2">
        <v>-80.893833299999997</v>
      </c>
      <c r="K89" s="3">
        <v>0.08</v>
      </c>
      <c r="L89" s="3">
        <v>2.8</v>
      </c>
      <c r="M89" s="1" t="s">
        <v>127</v>
      </c>
      <c r="N89" s="1">
        <v>4</v>
      </c>
      <c r="O89" s="1">
        <v>28</v>
      </c>
      <c r="P89" s="18" t="s">
        <v>380</v>
      </c>
      <c r="Q89" s="1">
        <v>19</v>
      </c>
      <c r="R89" s="1">
        <v>132</v>
      </c>
      <c r="S89" s="4">
        <v>0</v>
      </c>
      <c r="T89" s="3">
        <v>0.41</v>
      </c>
      <c r="U89" s="1" t="s">
        <v>32</v>
      </c>
      <c r="V89" s="1" t="s">
        <v>161</v>
      </c>
      <c r="W89" s="1" t="s">
        <v>162</v>
      </c>
      <c r="X89" s="1" t="s">
        <v>163</v>
      </c>
      <c r="Y89" s="1" t="s">
        <v>125</v>
      </c>
      <c r="Z89" s="1" t="s">
        <v>36</v>
      </c>
      <c r="AA89" s="3">
        <v>1.7</v>
      </c>
      <c r="AB89" s="3">
        <v>5.7</v>
      </c>
      <c r="AC89" s="5">
        <v>8.0000000000000002E-3</v>
      </c>
      <c r="AD89" s="1">
        <v>1</v>
      </c>
      <c r="AE89" s="1" t="s">
        <v>37</v>
      </c>
      <c r="AF89" s="1" t="s">
        <v>32</v>
      </c>
      <c r="AG89" s="1" t="s">
        <v>32</v>
      </c>
      <c r="AH89" s="1" t="s">
        <v>164</v>
      </c>
      <c r="AI89" s="1" t="s">
        <v>555</v>
      </c>
    </row>
    <row r="90" spans="1:35" x14ac:dyDescent="0.25">
      <c r="A90">
        <v>89</v>
      </c>
      <c r="B90" s="1" t="s">
        <v>154</v>
      </c>
      <c r="C90" s="1" t="str">
        <f t="shared" si="3"/>
        <v>2012</v>
      </c>
      <c r="D90" s="1" t="str">
        <f t="shared" si="4"/>
        <v>03</v>
      </c>
      <c r="E90" s="1" t="str">
        <f t="shared" si="5"/>
        <v>16</v>
      </c>
      <c r="F90" s="1" t="str">
        <f t="shared" si="6"/>
        <v>15</v>
      </c>
      <c r="G90" s="1" t="str">
        <f t="shared" si="7"/>
        <v>05</v>
      </c>
      <c r="H90" s="1" t="str">
        <f t="shared" si="8"/>
        <v>53.570</v>
      </c>
      <c r="I90" s="2">
        <v>38.234000000000002</v>
      </c>
      <c r="J90" s="2">
        <v>-81.748000000000005</v>
      </c>
      <c r="K90" s="3">
        <v>5</v>
      </c>
      <c r="L90" s="3">
        <v>2.6</v>
      </c>
      <c r="M90" s="1" t="s">
        <v>155</v>
      </c>
      <c r="N90" s="1">
        <v>3</v>
      </c>
      <c r="O90" s="1">
        <v>5</v>
      </c>
      <c r="P90" s="18" t="s">
        <v>380</v>
      </c>
      <c r="Q90" s="1">
        <v>16</v>
      </c>
      <c r="R90" s="1">
        <v>78</v>
      </c>
      <c r="S90" s="4">
        <v>0</v>
      </c>
      <c r="T90" s="3">
        <v>1.44</v>
      </c>
      <c r="U90" s="1" t="s">
        <v>53</v>
      </c>
      <c r="V90" s="1" t="s">
        <v>156</v>
      </c>
      <c r="W90" s="1" t="s">
        <v>157</v>
      </c>
      <c r="X90" s="1" t="s">
        <v>158</v>
      </c>
      <c r="Y90" s="1" t="s">
        <v>82</v>
      </c>
      <c r="Z90" s="1" t="s">
        <v>36</v>
      </c>
      <c r="AA90" s="3">
        <v>0</v>
      </c>
      <c r="AB90" s="3">
        <v>0</v>
      </c>
      <c r="AC90" s="5">
        <v>0</v>
      </c>
      <c r="AD90" s="1">
        <v>0</v>
      </c>
      <c r="AE90" s="1" t="s">
        <v>37</v>
      </c>
      <c r="AF90" s="1" t="s">
        <v>53</v>
      </c>
      <c r="AG90" s="1" t="s">
        <v>53</v>
      </c>
      <c r="AH90" s="1" t="s">
        <v>159</v>
      </c>
      <c r="AI90" s="1" t="s">
        <v>511</v>
      </c>
    </row>
    <row r="91" spans="1:35" x14ac:dyDescent="0.25">
      <c r="A91">
        <v>90</v>
      </c>
      <c r="B91" s="1" t="s">
        <v>148</v>
      </c>
      <c r="C91" s="1" t="str">
        <f t="shared" si="3"/>
        <v>2013</v>
      </c>
      <c r="D91" s="1" t="str">
        <f t="shared" si="4"/>
        <v>03</v>
      </c>
      <c r="E91" s="1" t="str">
        <f t="shared" si="5"/>
        <v>31</v>
      </c>
      <c r="F91" s="1" t="str">
        <f t="shared" si="6"/>
        <v>14</v>
      </c>
      <c r="G91" s="1" t="str">
        <f t="shared" si="7"/>
        <v>01</v>
      </c>
      <c r="H91" s="1" t="str">
        <f t="shared" si="8"/>
        <v>24.030</v>
      </c>
      <c r="I91" s="2">
        <v>38.645000000000003</v>
      </c>
      <c r="J91" s="2">
        <v>-80.833166700000007</v>
      </c>
      <c r="K91" s="3">
        <v>8.02</v>
      </c>
      <c r="L91" s="3">
        <v>3.4</v>
      </c>
      <c r="M91" s="1" t="s">
        <v>149</v>
      </c>
      <c r="N91" s="1">
        <v>5</v>
      </c>
      <c r="O91" s="1">
        <v>36</v>
      </c>
      <c r="P91" s="18" t="s">
        <v>380</v>
      </c>
      <c r="Q91" s="1">
        <v>13</v>
      </c>
      <c r="R91" s="1">
        <v>69</v>
      </c>
      <c r="S91" s="4">
        <v>0</v>
      </c>
      <c r="T91" s="3">
        <v>0.45</v>
      </c>
      <c r="U91" s="1" t="s">
        <v>32</v>
      </c>
      <c r="V91" s="1" t="s">
        <v>150</v>
      </c>
      <c r="W91" s="1" t="s">
        <v>151</v>
      </c>
      <c r="X91" s="1" t="s">
        <v>152</v>
      </c>
      <c r="Y91" s="1" t="s">
        <v>125</v>
      </c>
      <c r="Z91" s="1" t="s">
        <v>36</v>
      </c>
      <c r="AA91" s="3">
        <v>1.3</v>
      </c>
      <c r="AB91" s="3">
        <v>3.8</v>
      </c>
      <c r="AC91" s="5">
        <v>0.30399999999999999</v>
      </c>
      <c r="AD91" s="1">
        <v>6</v>
      </c>
      <c r="AE91" s="1" t="s">
        <v>37</v>
      </c>
      <c r="AF91" s="1" t="s">
        <v>32</v>
      </c>
      <c r="AG91" s="1" t="s">
        <v>32</v>
      </c>
      <c r="AH91" s="1" t="s">
        <v>153</v>
      </c>
      <c r="AI91" s="1" t="s">
        <v>511</v>
      </c>
    </row>
    <row r="92" spans="1:35" x14ac:dyDescent="0.25">
      <c r="A92">
        <v>91</v>
      </c>
      <c r="B92" s="1" t="s">
        <v>143</v>
      </c>
      <c r="C92" s="1" t="str">
        <f t="shared" si="3"/>
        <v>2013</v>
      </c>
      <c r="D92" s="1" t="str">
        <f t="shared" si="4"/>
        <v>05</v>
      </c>
      <c r="E92" s="1" t="str">
        <f t="shared" si="5"/>
        <v>29</v>
      </c>
      <c r="F92" s="1" t="str">
        <f t="shared" si="6"/>
        <v>21</v>
      </c>
      <c r="G92" s="1" t="str">
        <f t="shared" si="7"/>
        <v>06</v>
      </c>
      <c r="H92" s="1" t="str">
        <f t="shared" si="8"/>
        <v>11.100</v>
      </c>
      <c r="I92" s="2">
        <v>38.365333300000003</v>
      </c>
      <c r="J92" s="2">
        <v>-81.275666700000002</v>
      </c>
      <c r="K92" s="3">
        <v>2.5499999999999998</v>
      </c>
      <c r="L92" s="3">
        <v>2.2599999999999998</v>
      </c>
      <c r="M92" s="1" t="s">
        <v>96</v>
      </c>
      <c r="N92" s="24" t="s">
        <v>372</v>
      </c>
      <c r="O92" s="1">
        <v>0</v>
      </c>
      <c r="P92" s="18" t="s">
        <v>380</v>
      </c>
      <c r="Q92" s="1">
        <v>8</v>
      </c>
      <c r="R92" s="1">
        <v>271</v>
      </c>
      <c r="S92" s="4">
        <v>1.6060000000000001</v>
      </c>
      <c r="T92" s="3">
        <v>1.6</v>
      </c>
      <c r="U92" s="1" t="s">
        <v>97</v>
      </c>
      <c r="V92" s="1" t="s">
        <v>144</v>
      </c>
      <c r="W92" s="1" t="s">
        <v>145</v>
      </c>
      <c r="X92" s="1" t="s">
        <v>146</v>
      </c>
      <c r="Y92" s="1" t="s">
        <v>82</v>
      </c>
      <c r="Z92" s="1" t="s">
        <v>36</v>
      </c>
      <c r="AA92" s="3">
        <v>44.14</v>
      </c>
      <c r="AB92" s="3">
        <v>57.3</v>
      </c>
      <c r="AC92" s="5">
        <v>0.28999999999999998</v>
      </c>
      <c r="AD92" s="1">
        <v>0</v>
      </c>
      <c r="AE92" s="1" t="s">
        <v>37</v>
      </c>
      <c r="AF92" s="1" t="s">
        <v>97</v>
      </c>
      <c r="AG92" s="1" t="s">
        <v>97</v>
      </c>
      <c r="AH92" s="1" t="s">
        <v>147</v>
      </c>
      <c r="AI92" s="1" t="s">
        <v>511</v>
      </c>
    </row>
    <row r="93" spans="1:35" x14ac:dyDescent="0.25">
      <c r="A93">
        <v>92</v>
      </c>
      <c r="B93" s="1" t="s">
        <v>138</v>
      </c>
      <c r="C93" s="1" t="str">
        <f t="shared" si="3"/>
        <v>2013</v>
      </c>
      <c r="D93" s="1" t="str">
        <f t="shared" si="4"/>
        <v>07</v>
      </c>
      <c r="E93" s="1" t="str">
        <f t="shared" si="5"/>
        <v>20</v>
      </c>
      <c r="F93" s="1" t="str">
        <f t="shared" si="6"/>
        <v>11</v>
      </c>
      <c r="G93" s="1" t="str">
        <f t="shared" si="7"/>
        <v>38</v>
      </c>
      <c r="H93" s="1" t="str">
        <f t="shared" si="8"/>
        <v>46.180</v>
      </c>
      <c r="I93" s="2">
        <v>38.8956667</v>
      </c>
      <c r="J93" s="2">
        <v>-80.887</v>
      </c>
      <c r="K93" s="3">
        <v>21.1</v>
      </c>
      <c r="L93" s="3">
        <v>2.7</v>
      </c>
      <c r="M93" s="1" t="s">
        <v>127</v>
      </c>
      <c r="N93" s="24" t="s">
        <v>372</v>
      </c>
      <c r="O93" s="1">
        <v>0</v>
      </c>
      <c r="P93" s="18" t="s">
        <v>380</v>
      </c>
      <c r="Q93" s="1">
        <v>12</v>
      </c>
      <c r="R93" s="1">
        <v>114</v>
      </c>
      <c r="S93" s="4">
        <v>9.7119999999999998E-2</v>
      </c>
      <c r="T93" s="3">
        <v>0.16</v>
      </c>
      <c r="U93" s="1" t="s">
        <v>32</v>
      </c>
      <c r="V93" s="1" t="s">
        <v>139</v>
      </c>
      <c r="W93" s="1" t="s">
        <v>140</v>
      </c>
      <c r="X93" s="1" t="s">
        <v>141</v>
      </c>
      <c r="Y93" s="1" t="s">
        <v>132</v>
      </c>
      <c r="Z93" s="1" t="s">
        <v>36</v>
      </c>
      <c r="AA93" s="3">
        <v>1.8</v>
      </c>
      <c r="AB93" s="3">
        <v>2.7</v>
      </c>
      <c r="AC93" s="5">
        <v>0.02</v>
      </c>
      <c r="AD93" s="1">
        <v>1</v>
      </c>
      <c r="AE93" s="1" t="s">
        <v>37</v>
      </c>
      <c r="AF93" s="1" t="s">
        <v>32</v>
      </c>
      <c r="AG93" s="1" t="s">
        <v>32</v>
      </c>
      <c r="AH93" s="1" t="s">
        <v>142</v>
      </c>
      <c r="AI93" s="1" t="s">
        <v>555</v>
      </c>
    </row>
    <row r="94" spans="1:35" x14ac:dyDescent="0.25">
      <c r="A94">
        <v>93</v>
      </c>
      <c r="B94" s="1" t="s">
        <v>133</v>
      </c>
      <c r="C94" s="1" t="str">
        <f t="shared" si="3"/>
        <v>2013</v>
      </c>
      <c r="D94" s="1" t="str">
        <f t="shared" si="4"/>
        <v>07</v>
      </c>
      <c r="E94" s="1" t="str">
        <f t="shared" si="5"/>
        <v>30</v>
      </c>
      <c r="F94" s="1" t="str">
        <f t="shared" si="6"/>
        <v>06</v>
      </c>
      <c r="G94" s="1" t="str">
        <f t="shared" si="7"/>
        <v>09</v>
      </c>
      <c r="H94" s="1" t="str">
        <f t="shared" si="8"/>
        <v>04.850</v>
      </c>
      <c r="I94" s="2">
        <v>38.8393333</v>
      </c>
      <c r="J94" s="2">
        <v>-80.908666699999998</v>
      </c>
      <c r="K94" s="3">
        <v>12.65</v>
      </c>
      <c r="L94" s="3">
        <v>2.8</v>
      </c>
      <c r="M94" s="1" t="s">
        <v>31</v>
      </c>
      <c r="N94" s="24" t="s">
        <v>372</v>
      </c>
      <c r="O94" s="1">
        <v>0</v>
      </c>
      <c r="P94" s="18" t="s">
        <v>380</v>
      </c>
      <c r="Q94" s="1">
        <v>11</v>
      </c>
      <c r="R94" s="1">
        <v>56</v>
      </c>
      <c r="S94" s="4">
        <v>0.15540000000000001</v>
      </c>
      <c r="T94" s="3">
        <v>0.46</v>
      </c>
      <c r="U94" s="1" t="s">
        <v>32</v>
      </c>
      <c r="V94" s="1" t="s">
        <v>134</v>
      </c>
      <c r="W94" s="1" t="s">
        <v>135</v>
      </c>
      <c r="X94" s="1" t="s">
        <v>136</v>
      </c>
      <c r="Y94" s="1" t="s">
        <v>132</v>
      </c>
      <c r="Z94" s="1" t="s">
        <v>36</v>
      </c>
      <c r="AA94" s="3">
        <v>1.1000000000000001</v>
      </c>
      <c r="AB94" s="3">
        <v>2.6</v>
      </c>
      <c r="AC94" s="5">
        <v>0.15</v>
      </c>
      <c r="AD94" s="1">
        <v>3</v>
      </c>
      <c r="AE94" s="1" t="s">
        <v>37</v>
      </c>
      <c r="AF94" s="1" t="s">
        <v>32</v>
      </c>
      <c r="AG94" s="1" t="s">
        <v>32</v>
      </c>
      <c r="AH94" s="1" t="s">
        <v>137</v>
      </c>
      <c r="AI94" s="1" t="s">
        <v>555</v>
      </c>
    </row>
    <row r="95" spans="1:35" x14ac:dyDescent="0.25">
      <c r="A95">
        <v>94</v>
      </c>
      <c r="B95" s="1" t="s">
        <v>126</v>
      </c>
      <c r="C95" s="1" t="str">
        <f t="shared" si="3"/>
        <v>2013</v>
      </c>
      <c r="D95" s="1" t="str">
        <f t="shared" si="4"/>
        <v>08</v>
      </c>
      <c r="E95" s="1" t="str">
        <f t="shared" si="5"/>
        <v>16</v>
      </c>
      <c r="F95" s="1" t="str">
        <f t="shared" si="6"/>
        <v>11</v>
      </c>
      <c r="G95" s="1" t="str">
        <f t="shared" si="7"/>
        <v>02</v>
      </c>
      <c r="H95" s="1" t="str">
        <f t="shared" si="8"/>
        <v>21.040</v>
      </c>
      <c r="I95" s="2">
        <v>38.841500000000003</v>
      </c>
      <c r="J95" s="2">
        <v>-80.938666699999999</v>
      </c>
      <c r="K95" s="3">
        <v>6.09</v>
      </c>
      <c r="L95" s="3">
        <v>2.6</v>
      </c>
      <c r="M95" s="1" t="s">
        <v>127</v>
      </c>
      <c r="N95" s="1">
        <v>3</v>
      </c>
      <c r="O95" s="1">
        <v>7</v>
      </c>
      <c r="P95" s="18" t="s">
        <v>380</v>
      </c>
      <c r="Q95" s="1">
        <v>9</v>
      </c>
      <c r="R95" s="1">
        <v>94</v>
      </c>
      <c r="S95" s="4">
        <v>0.1638</v>
      </c>
      <c r="T95" s="3">
        <v>0.31</v>
      </c>
      <c r="U95" s="1" t="s">
        <v>32</v>
      </c>
      <c r="V95" s="1" t="s">
        <v>128</v>
      </c>
      <c r="W95" s="1" t="s">
        <v>129</v>
      </c>
      <c r="X95" s="1" t="s">
        <v>130</v>
      </c>
      <c r="Y95" s="1" t="s">
        <v>132</v>
      </c>
      <c r="Z95" s="1" t="s">
        <v>36</v>
      </c>
      <c r="AA95" s="3">
        <v>1.5</v>
      </c>
      <c r="AB95" s="3">
        <v>3.4</v>
      </c>
      <c r="AC95" s="5">
        <v>0.19500000000000001</v>
      </c>
      <c r="AD95" s="1">
        <v>2</v>
      </c>
      <c r="AE95" s="1" t="s">
        <v>37</v>
      </c>
      <c r="AF95" s="1" t="s">
        <v>32</v>
      </c>
      <c r="AG95" s="1" t="s">
        <v>32</v>
      </c>
      <c r="AH95" s="1" t="s">
        <v>131</v>
      </c>
      <c r="AI95" s="1" t="s">
        <v>555</v>
      </c>
    </row>
    <row r="96" spans="1:35" x14ac:dyDescent="0.25">
      <c r="A96">
        <v>95</v>
      </c>
      <c r="B96" s="1" t="s">
        <v>120</v>
      </c>
      <c r="C96" s="1" t="str">
        <f t="shared" si="3"/>
        <v>2013</v>
      </c>
      <c r="D96" s="1" t="str">
        <f t="shared" si="4"/>
        <v>10</v>
      </c>
      <c r="E96" s="1" t="str">
        <f t="shared" si="5"/>
        <v>13</v>
      </c>
      <c r="F96" s="1" t="str">
        <f t="shared" si="6"/>
        <v>09</v>
      </c>
      <c r="G96" s="1" t="str">
        <f t="shared" si="7"/>
        <v>20</v>
      </c>
      <c r="H96" s="1" t="str">
        <f t="shared" si="8"/>
        <v>58.550</v>
      </c>
      <c r="I96" s="2">
        <v>38.701166700000002</v>
      </c>
      <c r="J96" s="2">
        <v>-80.824166700000006</v>
      </c>
      <c r="K96" s="3">
        <v>2.79</v>
      </c>
      <c r="L96" s="3">
        <v>2.2000000000000002</v>
      </c>
      <c r="M96" s="1" t="s">
        <v>31</v>
      </c>
      <c r="N96" s="24" t="s">
        <v>372</v>
      </c>
      <c r="O96" s="1">
        <v>0</v>
      </c>
      <c r="P96" s="18" t="s">
        <v>380</v>
      </c>
      <c r="Q96" s="1">
        <v>11</v>
      </c>
      <c r="R96" s="1">
        <v>73</v>
      </c>
      <c r="S96" s="4">
        <v>0.28210000000000002</v>
      </c>
      <c r="T96" s="3">
        <v>0.3</v>
      </c>
      <c r="U96" s="1" t="s">
        <v>32</v>
      </c>
      <c r="V96" s="1" t="s">
        <v>121</v>
      </c>
      <c r="W96" s="1" t="s">
        <v>122</v>
      </c>
      <c r="X96" s="1" t="s">
        <v>123</v>
      </c>
      <c r="Y96" s="1" t="s">
        <v>125</v>
      </c>
      <c r="Z96" s="1" t="s">
        <v>36</v>
      </c>
      <c r="AA96" s="3">
        <v>1.4</v>
      </c>
      <c r="AB96" s="3">
        <v>3.7</v>
      </c>
      <c r="AC96" s="5">
        <v>5.8999999999999997E-2</v>
      </c>
      <c r="AD96" s="1">
        <v>3</v>
      </c>
      <c r="AE96" s="1" t="s">
        <v>37</v>
      </c>
      <c r="AF96" s="1" t="s">
        <v>32</v>
      </c>
      <c r="AG96" s="1" t="s">
        <v>32</v>
      </c>
      <c r="AH96" s="1" t="s">
        <v>124</v>
      </c>
      <c r="AI96" s="1" t="s">
        <v>511</v>
      </c>
    </row>
    <row r="97" spans="1:35" x14ac:dyDescent="0.25">
      <c r="A97">
        <v>96</v>
      </c>
      <c r="B97" s="1" t="s">
        <v>115</v>
      </c>
      <c r="C97" s="1" t="str">
        <f t="shared" si="3"/>
        <v>2013</v>
      </c>
      <c r="D97" s="1" t="str">
        <f t="shared" si="4"/>
        <v>10</v>
      </c>
      <c r="E97" s="1" t="str">
        <f t="shared" si="5"/>
        <v>19</v>
      </c>
      <c r="F97" s="1" t="str">
        <f t="shared" si="6"/>
        <v>08</v>
      </c>
      <c r="G97" s="1" t="str">
        <f t="shared" si="7"/>
        <v>41</v>
      </c>
      <c r="H97" s="1" t="str">
        <f t="shared" si="8"/>
        <v>57.430</v>
      </c>
      <c r="I97" s="2">
        <v>37.747666700000003</v>
      </c>
      <c r="J97" s="2">
        <v>-80.643333299999995</v>
      </c>
      <c r="K97" s="3">
        <v>8.1</v>
      </c>
      <c r="L97" s="3">
        <v>2.2000000000000002</v>
      </c>
      <c r="M97" s="1" t="s">
        <v>31</v>
      </c>
      <c r="N97" s="24" t="s">
        <v>372</v>
      </c>
      <c r="O97" s="1">
        <v>0</v>
      </c>
      <c r="P97" s="18" t="s">
        <v>380</v>
      </c>
      <c r="Q97" s="1">
        <v>8</v>
      </c>
      <c r="R97" s="1">
        <v>111</v>
      </c>
      <c r="S97" s="4">
        <v>0.1152</v>
      </c>
      <c r="T97" s="3">
        <v>0.15</v>
      </c>
      <c r="U97" s="1" t="s">
        <v>32</v>
      </c>
      <c r="V97" s="1" t="s">
        <v>116</v>
      </c>
      <c r="W97" s="1" t="s">
        <v>117</v>
      </c>
      <c r="X97" s="1" t="s">
        <v>118</v>
      </c>
      <c r="Y97" s="1" t="s">
        <v>65</v>
      </c>
      <c r="Z97" s="1" t="s">
        <v>36</v>
      </c>
      <c r="AA97" s="3">
        <v>1</v>
      </c>
      <c r="AB97" s="3">
        <v>2.6</v>
      </c>
      <c r="AC97" s="5">
        <v>0.112</v>
      </c>
      <c r="AD97" s="1">
        <v>5</v>
      </c>
      <c r="AE97" s="1" t="s">
        <v>37</v>
      </c>
      <c r="AF97" s="1" t="s">
        <v>32</v>
      </c>
      <c r="AG97" s="1" t="s">
        <v>32</v>
      </c>
      <c r="AH97" s="1" t="s">
        <v>119</v>
      </c>
      <c r="AI97" s="1" t="s">
        <v>511</v>
      </c>
    </row>
    <row r="98" spans="1:35" x14ac:dyDescent="0.25">
      <c r="A98">
        <v>97</v>
      </c>
      <c r="B98" s="1" t="s">
        <v>109</v>
      </c>
      <c r="C98" s="1" t="str">
        <f t="shared" si="3"/>
        <v>2014</v>
      </c>
      <c r="D98" s="1" t="str">
        <f t="shared" si="4"/>
        <v>04</v>
      </c>
      <c r="E98" s="1" t="str">
        <f t="shared" si="5"/>
        <v>14</v>
      </c>
      <c r="F98" s="1" t="str">
        <f t="shared" si="6"/>
        <v>17</v>
      </c>
      <c r="G98" s="1" t="str">
        <f t="shared" si="7"/>
        <v>44</v>
      </c>
      <c r="H98" s="1" t="str">
        <f t="shared" si="8"/>
        <v>27.380</v>
      </c>
      <c r="I98" s="2">
        <v>38.453000000000003</v>
      </c>
      <c r="J98" s="2">
        <v>-80.889499999999998</v>
      </c>
      <c r="K98" s="3">
        <v>4.9000000000000004</v>
      </c>
      <c r="L98" s="3">
        <v>2.1</v>
      </c>
      <c r="M98" s="1" t="s">
        <v>96</v>
      </c>
      <c r="N98" s="24" t="s">
        <v>372</v>
      </c>
      <c r="O98" s="1">
        <v>0</v>
      </c>
      <c r="P98" s="18" t="s">
        <v>380</v>
      </c>
      <c r="Q98" s="1">
        <v>11</v>
      </c>
      <c r="R98" s="1">
        <v>84</v>
      </c>
      <c r="S98" s="4">
        <v>0.27350000000000002</v>
      </c>
      <c r="T98" s="3">
        <v>0.4</v>
      </c>
      <c r="U98" s="1" t="s">
        <v>97</v>
      </c>
      <c r="V98" s="1" t="s">
        <v>110</v>
      </c>
      <c r="W98" s="1" t="s">
        <v>111</v>
      </c>
      <c r="X98" s="1" t="s">
        <v>112</v>
      </c>
      <c r="Y98" s="1" t="s">
        <v>114</v>
      </c>
      <c r="Z98" s="1" t="s">
        <v>36</v>
      </c>
      <c r="AA98" s="3">
        <v>0.65</v>
      </c>
      <c r="AB98" s="3">
        <v>19.05</v>
      </c>
      <c r="AC98" s="5">
        <v>0.35</v>
      </c>
      <c r="AD98" s="1">
        <v>4</v>
      </c>
      <c r="AE98" s="1" t="s">
        <v>37</v>
      </c>
      <c r="AF98" s="1" t="s">
        <v>97</v>
      </c>
      <c r="AG98" s="1" t="s">
        <v>97</v>
      </c>
      <c r="AH98" s="1" t="s">
        <v>113</v>
      </c>
      <c r="AI98" s="1" t="s">
        <v>511</v>
      </c>
    </row>
    <row r="99" spans="1:35" x14ac:dyDescent="0.25">
      <c r="A99">
        <v>98</v>
      </c>
      <c r="B99" s="1" t="s">
        <v>103</v>
      </c>
      <c r="C99" s="1" t="str">
        <f t="shared" si="3"/>
        <v>2014</v>
      </c>
      <c r="D99" s="1" t="str">
        <f t="shared" si="4"/>
        <v>06</v>
      </c>
      <c r="E99" s="1" t="str">
        <f t="shared" si="5"/>
        <v>06</v>
      </c>
      <c r="F99" s="1" t="str">
        <f t="shared" si="6"/>
        <v>22</v>
      </c>
      <c r="G99" s="1" t="str">
        <f t="shared" si="7"/>
        <v>15</v>
      </c>
      <c r="H99" s="1" t="str">
        <f t="shared" si="8"/>
        <v>40.790</v>
      </c>
      <c r="I99" s="2">
        <v>38.643833299999997</v>
      </c>
      <c r="J99" s="2">
        <v>-81.585499999999996</v>
      </c>
      <c r="K99" s="3">
        <v>29.56</v>
      </c>
      <c r="L99" s="3">
        <v>2.6</v>
      </c>
      <c r="M99" s="1" t="s">
        <v>31</v>
      </c>
      <c r="N99" s="1">
        <v>3</v>
      </c>
      <c r="O99" s="1">
        <v>2</v>
      </c>
      <c r="P99" s="18" t="s">
        <v>380</v>
      </c>
      <c r="Q99" s="1">
        <v>13</v>
      </c>
      <c r="R99" s="1">
        <v>74</v>
      </c>
      <c r="S99" s="4">
        <v>0.21959999999999999</v>
      </c>
      <c r="T99" s="3">
        <v>0.2</v>
      </c>
      <c r="U99" s="1" t="s">
        <v>32</v>
      </c>
      <c r="V99" s="1" t="s">
        <v>104</v>
      </c>
      <c r="W99" s="1" t="s">
        <v>105</v>
      </c>
      <c r="X99" s="1" t="s">
        <v>106</v>
      </c>
      <c r="Y99" s="1" t="s">
        <v>108</v>
      </c>
      <c r="Z99" s="1" t="s">
        <v>36</v>
      </c>
      <c r="AA99" s="3">
        <v>0.7</v>
      </c>
      <c r="AB99" s="3">
        <v>0.9</v>
      </c>
      <c r="AC99" s="5">
        <v>0.24099999999999999</v>
      </c>
      <c r="AD99" s="1">
        <v>6</v>
      </c>
      <c r="AE99" s="1" t="s">
        <v>37</v>
      </c>
      <c r="AF99" s="1" t="s">
        <v>32</v>
      </c>
      <c r="AG99" s="1" t="s">
        <v>32</v>
      </c>
      <c r="AH99" s="1" t="s">
        <v>107</v>
      </c>
      <c r="AI99" s="1" t="s">
        <v>511</v>
      </c>
    </row>
    <row r="100" spans="1:35" x14ac:dyDescent="0.25">
      <c r="A100">
        <v>99</v>
      </c>
      <c r="B100" s="1" t="s">
        <v>95</v>
      </c>
      <c r="C100" s="1" t="str">
        <f t="shared" si="3"/>
        <v>2016</v>
      </c>
      <c r="D100" s="1" t="str">
        <f t="shared" si="4"/>
        <v>01</v>
      </c>
      <c r="E100" s="1" t="str">
        <f t="shared" si="5"/>
        <v>17</v>
      </c>
      <c r="F100" s="1" t="str">
        <f t="shared" si="6"/>
        <v>19</v>
      </c>
      <c r="G100" s="1" t="str">
        <f t="shared" si="7"/>
        <v>12</v>
      </c>
      <c r="H100" s="1" t="str">
        <f t="shared" si="8"/>
        <v>49.050</v>
      </c>
      <c r="I100" s="2">
        <v>39.319333299999997</v>
      </c>
      <c r="J100" s="2">
        <v>-77.828333299999997</v>
      </c>
      <c r="K100" s="3">
        <v>4.74</v>
      </c>
      <c r="L100" s="3">
        <v>3.03</v>
      </c>
      <c r="M100" s="1" t="s">
        <v>96</v>
      </c>
      <c r="N100" s="1">
        <v>1</v>
      </c>
      <c r="O100" s="1">
        <v>0</v>
      </c>
      <c r="P100" s="18" t="s">
        <v>380</v>
      </c>
      <c r="Q100" s="1">
        <v>14</v>
      </c>
      <c r="R100" s="1">
        <v>80</v>
      </c>
      <c r="S100" s="4">
        <v>0.21740000000000001</v>
      </c>
      <c r="T100" s="3">
        <v>0.23</v>
      </c>
      <c r="U100" s="1" t="s">
        <v>97</v>
      </c>
      <c r="V100" s="1" t="s">
        <v>98</v>
      </c>
      <c r="W100" s="1" t="s">
        <v>99</v>
      </c>
      <c r="X100" s="1" t="s">
        <v>100</v>
      </c>
      <c r="Y100" s="1" t="s">
        <v>102</v>
      </c>
      <c r="Z100" s="1" t="s">
        <v>36</v>
      </c>
      <c r="AA100" s="3">
        <v>0.43</v>
      </c>
      <c r="AB100" s="3">
        <v>3.02</v>
      </c>
      <c r="AC100" s="5">
        <v>0.18</v>
      </c>
      <c r="AD100" s="1">
        <v>13</v>
      </c>
      <c r="AE100" s="1" t="s">
        <v>37</v>
      </c>
      <c r="AF100" s="1" t="s">
        <v>97</v>
      </c>
      <c r="AG100" s="1" t="s">
        <v>97</v>
      </c>
      <c r="AH100" s="1" t="s">
        <v>101</v>
      </c>
      <c r="AI100" s="1" t="s">
        <v>511</v>
      </c>
    </row>
    <row r="101" spans="1:35" x14ac:dyDescent="0.25">
      <c r="A101">
        <v>100</v>
      </c>
      <c r="B101" s="1" t="s">
        <v>89</v>
      </c>
      <c r="C101" s="1" t="str">
        <f t="shared" si="3"/>
        <v>2016</v>
      </c>
      <c r="D101" s="1" t="str">
        <f t="shared" si="4"/>
        <v>08</v>
      </c>
      <c r="E101" s="1" t="str">
        <f t="shared" si="5"/>
        <v>06</v>
      </c>
      <c r="F101" s="1" t="str">
        <f t="shared" si="6"/>
        <v>12</v>
      </c>
      <c r="G101" s="1" t="str">
        <f t="shared" si="7"/>
        <v>39</v>
      </c>
      <c r="H101" s="1" t="str">
        <f t="shared" si="8"/>
        <v>14.210</v>
      </c>
      <c r="I101" s="2">
        <v>37.863</v>
      </c>
      <c r="J101" s="2">
        <v>-82.128833299999997</v>
      </c>
      <c r="K101" s="3">
        <v>3.97</v>
      </c>
      <c r="L101" s="3">
        <v>2.31</v>
      </c>
      <c r="M101" s="1" t="s">
        <v>31</v>
      </c>
      <c r="N101" s="1">
        <v>1</v>
      </c>
      <c r="O101" s="1">
        <v>0</v>
      </c>
      <c r="P101" s="18" t="s">
        <v>380</v>
      </c>
      <c r="Q101" s="1">
        <v>14</v>
      </c>
      <c r="R101" s="1">
        <v>54</v>
      </c>
      <c r="S101" s="4">
        <v>0.48730000000000001</v>
      </c>
      <c r="T101" s="3">
        <v>0.49</v>
      </c>
      <c r="U101" s="1" t="s">
        <v>32</v>
      </c>
      <c r="V101" s="1" t="s">
        <v>90</v>
      </c>
      <c r="W101" s="1" t="s">
        <v>91</v>
      </c>
      <c r="X101" s="1" t="s">
        <v>92</v>
      </c>
      <c r="Y101" s="1" t="s">
        <v>94</v>
      </c>
      <c r="Z101" s="1" t="s">
        <v>36</v>
      </c>
      <c r="AA101" s="3">
        <v>0.79</v>
      </c>
      <c r="AB101" s="3">
        <v>2.7</v>
      </c>
      <c r="AC101" s="5">
        <v>3.5000000000000003E-2</v>
      </c>
      <c r="AD101" s="1">
        <v>5</v>
      </c>
      <c r="AE101" s="1" t="s">
        <v>37</v>
      </c>
      <c r="AF101" s="1" t="s">
        <v>32</v>
      </c>
      <c r="AG101" s="1" t="s">
        <v>32</v>
      </c>
      <c r="AH101" s="1" t="s">
        <v>93</v>
      </c>
      <c r="AI101" s="1" t="s">
        <v>511</v>
      </c>
    </row>
    <row r="102" spans="1:35" x14ac:dyDescent="0.25">
      <c r="A102">
        <v>101</v>
      </c>
      <c r="B102" s="1" t="s">
        <v>83</v>
      </c>
      <c r="C102" s="1" t="str">
        <f t="shared" si="3"/>
        <v>2016</v>
      </c>
      <c r="D102" s="1" t="str">
        <f t="shared" si="4"/>
        <v>12</v>
      </c>
      <c r="E102" s="1" t="str">
        <f t="shared" si="5"/>
        <v>01</v>
      </c>
      <c r="F102" s="1" t="str">
        <f t="shared" si="6"/>
        <v>01</v>
      </c>
      <c r="G102" s="1" t="str">
        <f t="shared" si="7"/>
        <v>27</v>
      </c>
      <c r="H102" s="1" t="str">
        <f t="shared" si="8"/>
        <v>04.780</v>
      </c>
      <c r="I102" s="2">
        <v>38.760833300000002</v>
      </c>
      <c r="J102" s="2">
        <v>-81.485333299999994</v>
      </c>
      <c r="K102" s="3">
        <v>26.96</v>
      </c>
      <c r="L102" s="3">
        <v>2.5099999999999998</v>
      </c>
      <c r="M102" s="1" t="s">
        <v>31</v>
      </c>
      <c r="N102" s="24" t="s">
        <v>372</v>
      </c>
      <c r="O102" s="1">
        <v>0</v>
      </c>
      <c r="P102" s="18" t="s">
        <v>380</v>
      </c>
      <c r="Q102" s="1">
        <v>13</v>
      </c>
      <c r="R102" s="1">
        <v>91</v>
      </c>
      <c r="S102" s="4">
        <v>0.55510000000000004</v>
      </c>
      <c r="T102" s="3">
        <v>0.1</v>
      </c>
      <c r="U102" s="1" t="s">
        <v>32</v>
      </c>
      <c r="V102" s="1" t="s">
        <v>84</v>
      </c>
      <c r="W102" s="1" t="s">
        <v>85</v>
      </c>
      <c r="X102" s="1" t="s">
        <v>86</v>
      </c>
      <c r="Y102" s="1" t="s">
        <v>88</v>
      </c>
      <c r="Z102" s="1" t="s">
        <v>36</v>
      </c>
      <c r="AA102" s="3">
        <v>0.25</v>
      </c>
      <c r="AB102" s="3">
        <v>1.06</v>
      </c>
      <c r="AC102" s="5">
        <v>0.10100000000000001</v>
      </c>
      <c r="AD102" s="1">
        <v>7</v>
      </c>
      <c r="AE102" s="1" t="s">
        <v>37</v>
      </c>
      <c r="AF102" s="1" t="s">
        <v>32</v>
      </c>
      <c r="AG102" s="1" t="s">
        <v>32</v>
      </c>
      <c r="AH102" s="1" t="s">
        <v>87</v>
      </c>
      <c r="AI102" s="1" t="s">
        <v>511</v>
      </c>
    </row>
    <row r="103" spans="1:35" x14ac:dyDescent="0.25">
      <c r="A103">
        <v>102</v>
      </c>
      <c r="B103" s="1" t="s">
        <v>77</v>
      </c>
      <c r="C103" s="1" t="str">
        <f t="shared" si="3"/>
        <v>2017</v>
      </c>
      <c r="D103" s="1" t="str">
        <f t="shared" si="4"/>
        <v>06</v>
      </c>
      <c r="E103" s="1" t="str">
        <f t="shared" si="5"/>
        <v>21</v>
      </c>
      <c r="F103" s="1" t="str">
        <f t="shared" si="6"/>
        <v>08</v>
      </c>
      <c r="G103" s="1" t="str">
        <f t="shared" si="7"/>
        <v>01</v>
      </c>
      <c r="H103" s="1" t="str">
        <f t="shared" si="8"/>
        <v>32.720</v>
      </c>
      <c r="I103" s="2">
        <v>38.1995</v>
      </c>
      <c r="J103" s="2">
        <v>-81.398499999999999</v>
      </c>
      <c r="K103" s="3">
        <v>16.61</v>
      </c>
      <c r="L103" s="3">
        <v>2.7</v>
      </c>
      <c r="M103" s="1" t="s">
        <v>31</v>
      </c>
      <c r="N103" s="1">
        <v>4</v>
      </c>
      <c r="O103" s="1">
        <v>3</v>
      </c>
      <c r="P103" s="18" t="s">
        <v>380</v>
      </c>
      <c r="Q103" s="1">
        <v>17</v>
      </c>
      <c r="R103" s="1">
        <v>70</v>
      </c>
      <c r="S103" s="4">
        <v>0.40500000000000003</v>
      </c>
      <c r="T103" s="3">
        <v>0.38</v>
      </c>
      <c r="U103" s="1" t="s">
        <v>32</v>
      </c>
      <c r="V103" s="1" t="s">
        <v>78</v>
      </c>
      <c r="W103" s="1" t="s">
        <v>79</v>
      </c>
      <c r="X103" s="1" t="s">
        <v>80</v>
      </c>
      <c r="Y103" s="1" t="s">
        <v>82</v>
      </c>
      <c r="Z103" s="1" t="s">
        <v>36</v>
      </c>
      <c r="AA103" s="3">
        <v>0.63</v>
      </c>
      <c r="AB103" s="3">
        <v>3.88</v>
      </c>
      <c r="AC103" s="5">
        <v>0.107</v>
      </c>
      <c r="AD103" s="1">
        <v>11</v>
      </c>
      <c r="AE103" s="1" t="s">
        <v>37</v>
      </c>
      <c r="AF103" s="1" t="s">
        <v>32</v>
      </c>
      <c r="AG103" s="1" t="s">
        <v>32</v>
      </c>
      <c r="AH103" s="1" t="s">
        <v>81</v>
      </c>
      <c r="AI103" s="1" t="s">
        <v>511</v>
      </c>
    </row>
    <row r="104" spans="1:35" x14ac:dyDescent="0.25">
      <c r="A104">
        <v>103</v>
      </c>
      <c r="B104" s="1" t="s">
        <v>71</v>
      </c>
      <c r="C104" s="1" t="str">
        <f t="shared" si="3"/>
        <v>2017</v>
      </c>
      <c r="D104" s="1" t="str">
        <f t="shared" si="4"/>
        <v>08</v>
      </c>
      <c r="E104" s="1" t="str">
        <f t="shared" si="5"/>
        <v>13</v>
      </c>
      <c r="F104" s="1" t="str">
        <f t="shared" si="6"/>
        <v>06</v>
      </c>
      <c r="G104" s="1" t="str">
        <f t="shared" si="7"/>
        <v>52</v>
      </c>
      <c r="H104" s="1" t="str">
        <f t="shared" si="8"/>
        <v>15.080</v>
      </c>
      <c r="I104" s="2">
        <v>38.345833300000002</v>
      </c>
      <c r="J104" s="2">
        <v>-80.5685</v>
      </c>
      <c r="K104" s="3">
        <v>12.56</v>
      </c>
      <c r="L104" s="3">
        <v>2.0099999999999998</v>
      </c>
      <c r="M104" s="1" t="s">
        <v>31</v>
      </c>
      <c r="N104" s="24" t="s">
        <v>372</v>
      </c>
      <c r="O104" s="1">
        <v>0</v>
      </c>
      <c r="P104" s="18" t="s">
        <v>380</v>
      </c>
      <c r="Q104" s="1">
        <v>11</v>
      </c>
      <c r="R104" s="1">
        <v>53</v>
      </c>
      <c r="S104" s="4">
        <v>0.35880000000000001</v>
      </c>
      <c r="T104" s="3">
        <v>0.2</v>
      </c>
      <c r="U104" s="1" t="s">
        <v>32</v>
      </c>
      <c r="V104" s="1" t="s">
        <v>72</v>
      </c>
      <c r="W104" s="1" t="s">
        <v>73</v>
      </c>
      <c r="X104" s="1" t="s">
        <v>74</v>
      </c>
      <c r="Y104" s="1" t="s">
        <v>76</v>
      </c>
      <c r="Z104" s="1" t="s">
        <v>36</v>
      </c>
      <c r="AA104" s="3">
        <v>0.46</v>
      </c>
      <c r="AB104" s="3">
        <v>2.37</v>
      </c>
      <c r="AC104" s="5">
        <v>0.09</v>
      </c>
      <c r="AD104" s="1">
        <v>7</v>
      </c>
      <c r="AE104" s="1" t="s">
        <v>37</v>
      </c>
      <c r="AF104" s="1" t="s">
        <v>32</v>
      </c>
      <c r="AG104" s="1" t="s">
        <v>32</v>
      </c>
      <c r="AH104" s="1" t="s">
        <v>75</v>
      </c>
      <c r="AI104" s="1" t="s">
        <v>511</v>
      </c>
    </row>
    <row r="105" spans="1:35" x14ac:dyDescent="0.25">
      <c r="A105">
        <v>104</v>
      </c>
      <c r="B105" s="1" t="s">
        <v>66</v>
      </c>
      <c r="C105" s="1" t="str">
        <f t="shared" si="3"/>
        <v>2017</v>
      </c>
      <c r="D105" s="1" t="str">
        <f t="shared" si="4"/>
        <v>09</v>
      </c>
      <c r="E105" s="1" t="str">
        <f t="shared" si="5"/>
        <v>13</v>
      </c>
      <c r="F105" s="1" t="str">
        <f t="shared" si="6"/>
        <v>17</v>
      </c>
      <c r="G105" s="1" t="str">
        <f t="shared" si="7"/>
        <v>33</v>
      </c>
      <c r="H105" s="1" t="str">
        <f t="shared" si="8"/>
        <v>10.930</v>
      </c>
      <c r="I105" s="2">
        <v>37.472833299999998</v>
      </c>
      <c r="J105" s="2">
        <v>-80.703000000000003</v>
      </c>
      <c r="K105" s="3">
        <v>17.77</v>
      </c>
      <c r="L105" s="3">
        <v>3.2</v>
      </c>
      <c r="M105" s="1" t="s">
        <v>31</v>
      </c>
      <c r="N105" s="1">
        <v>4</v>
      </c>
      <c r="O105" s="1">
        <v>529</v>
      </c>
      <c r="P105" s="18" t="s">
        <v>380</v>
      </c>
      <c r="Q105" s="1">
        <v>20</v>
      </c>
      <c r="R105" s="1">
        <v>48</v>
      </c>
      <c r="S105" s="4">
        <v>0.34489999999999998</v>
      </c>
      <c r="T105" s="3">
        <v>0.16</v>
      </c>
      <c r="U105" s="1" t="s">
        <v>32</v>
      </c>
      <c r="V105" s="1" t="s">
        <v>67</v>
      </c>
      <c r="W105" s="1" t="s">
        <v>68</v>
      </c>
      <c r="X105" s="1" t="s">
        <v>69</v>
      </c>
      <c r="Y105" s="1" t="s">
        <v>39</v>
      </c>
      <c r="Z105" s="1" t="s">
        <v>36</v>
      </c>
      <c r="AA105" s="3">
        <v>0.32</v>
      </c>
      <c r="AB105" s="3">
        <v>0.77</v>
      </c>
      <c r="AC105" s="5">
        <v>0.19</v>
      </c>
      <c r="AD105" s="1">
        <v>23</v>
      </c>
      <c r="AE105" s="1" t="s">
        <v>37</v>
      </c>
      <c r="AF105" s="1" t="s">
        <v>32</v>
      </c>
      <c r="AG105" s="1" t="s">
        <v>32</v>
      </c>
      <c r="AH105" s="1" t="s">
        <v>70</v>
      </c>
      <c r="AI105" s="1" t="s">
        <v>511</v>
      </c>
    </row>
    <row r="106" spans="1:35" x14ac:dyDescent="0.25">
      <c r="A106">
        <v>105</v>
      </c>
      <c r="B106" s="1" t="s">
        <v>60</v>
      </c>
      <c r="C106" s="1" t="str">
        <f t="shared" si="3"/>
        <v>2019</v>
      </c>
      <c r="D106" s="1" t="str">
        <f t="shared" si="4"/>
        <v>03</v>
      </c>
      <c r="E106" s="1" t="str">
        <f t="shared" si="5"/>
        <v>04</v>
      </c>
      <c r="F106" s="1" t="str">
        <f t="shared" si="6"/>
        <v>07</v>
      </c>
      <c r="G106" s="1" t="str">
        <f t="shared" si="7"/>
        <v>41</v>
      </c>
      <c r="H106" s="1" t="str">
        <f t="shared" si="8"/>
        <v>54.780</v>
      </c>
      <c r="I106" s="2">
        <v>37.838166700000002</v>
      </c>
      <c r="J106" s="2">
        <v>-80.704166700000002</v>
      </c>
      <c r="K106" s="3">
        <v>15.59</v>
      </c>
      <c r="L106" s="3">
        <v>2.61</v>
      </c>
      <c r="M106" s="1" t="s">
        <v>31</v>
      </c>
      <c r="N106" s="1">
        <v>2</v>
      </c>
      <c r="O106" s="1">
        <v>23</v>
      </c>
      <c r="P106" s="18" t="s">
        <v>380</v>
      </c>
      <c r="Q106" s="1">
        <v>10</v>
      </c>
      <c r="R106" s="1">
        <v>97</v>
      </c>
      <c r="S106" s="4">
        <v>0.4824</v>
      </c>
      <c r="T106" s="3">
        <v>0.14000000000000001</v>
      </c>
      <c r="U106" s="1" t="s">
        <v>32</v>
      </c>
      <c r="V106" s="1" t="s">
        <v>61</v>
      </c>
      <c r="W106" s="1" t="s">
        <v>62</v>
      </c>
      <c r="X106" s="1" t="s">
        <v>63</v>
      </c>
      <c r="Y106" s="1" t="s">
        <v>65</v>
      </c>
      <c r="Z106" s="1" t="s">
        <v>36</v>
      </c>
      <c r="AA106" s="3">
        <v>0.34</v>
      </c>
      <c r="AB106" s="3">
        <v>2.61</v>
      </c>
      <c r="AC106" s="5">
        <v>4.8000000000000001E-2</v>
      </c>
      <c r="AD106" s="1">
        <v>9</v>
      </c>
      <c r="AE106" s="1" t="s">
        <v>37</v>
      </c>
      <c r="AF106" s="1" t="s">
        <v>32</v>
      </c>
      <c r="AG106" s="1" t="s">
        <v>32</v>
      </c>
      <c r="AH106" s="1" t="s">
        <v>64</v>
      </c>
      <c r="AI106" s="1" t="s">
        <v>511</v>
      </c>
    </row>
    <row r="107" spans="1:35" x14ac:dyDescent="0.25">
      <c r="A107">
        <v>106</v>
      </c>
      <c r="B107" s="1" t="s">
        <v>46</v>
      </c>
      <c r="C107" s="1" t="str">
        <f t="shared" si="3"/>
        <v>2020</v>
      </c>
      <c r="D107" s="1" t="str">
        <f t="shared" si="4"/>
        <v>07</v>
      </c>
      <c r="E107" s="1" t="str">
        <f t="shared" si="5"/>
        <v>29</v>
      </c>
      <c r="F107" s="1" t="str">
        <f t="shared" si="6"/>
        <v>00</v>
      </c>
      <c r="G107" s="1" t="str">
        <f t="shared" si="7"/>
        <v>36</v>
      </c>
      <c r="H107" s="1" t="str">
        <f t="shared" si="8"/>
        <v>35.820</v>
      </c>
      <c r="I107" s="2">
        <v>38.222333300000003</v>
      </c>
      <c r="J107" s="2">
        <v>-79.911500000000004</v>
      </c>
      <c r="K107" s="3">
        <v>4.67</v>
      </c>
      <c r="L107" s="3">
        <v>2.4300000000000002</v>
      </c>
      <c r="M107" s="1" t="s">
        <v>31</v>
      </c>
      <c r="N107" s="24" t="s">
        <v>372</v>
      </c>
      <c r="O107" s="1">
        <v>0</v>
      </c>
      <c r="P107" s="18" t="s">
        <v>380</v>
      </c>
      <c r="Q107" s="1">
        <v>11</v>
      </c>
      <c r="R107" s="1">
        <v>72</v>
      </c>
      <c r="S107" s="4">
        <v>0.1744</v>
      </c>
      <c r="T107" s="3">
        <v>0.22</v>
      </c>
      <c r="U107" s="1" t="s">
        <v>32</v>
      </c>
      <c r="V107" s="1" t="s">
        <v>47</v>
      </c>
      <c r="W107" s="1" t="s">
        <v>48</v>
      </c>
      <c r="X107" s="1" t="s">
        <v>49</v>
      </c>
      <c r="Y107" s="1" t="s">
        <v>45</v>
      </c>
      <c r="Z107" s="1" t="s">
        <v>36</v>
      </c>
      <c r="AA107" s="3">
        <v>0.71</v>
      </c>
      <c r="AB107" s="3">
        <v>1.42</v>
      </c>
      <c r="AC107" s="5">
        <v>8.7999999999999995E-2</v>
      </c>
      <c r="AD107" s="1">
        <v>9</v>
      </c>
      <c r="AE107" s="1" t="s">
        <v>37</v>
      </c>
      <c r="AF107" s="1" t="s">
        <v>32</v>
      </c>
      <c r="AG107" s="1" t="s">
        <v>32</v>
      </c>
      <c r="AH107" s="1" t="s">
        <v>50</v>
      </c>
      <c r="AI107" s="1" t="s">
        <v>511</v>
      </c>
    </row>
    <row r="108" spans="1:35" x14ac:dyDescent="0.25">
      <c r="A108">
        <v>107</v>
      </c>
      <c r="B108" s="1" t="s">
        <v>40</v>
      </c>
      <c r="C108" s="1" t="str">
        <f t="shared" si="3"/>
        <v>2020</v>
      </c>
      <c r="D108" s="1" t="str">
        <f t="shared" si="4"/>
        <v>07</v>
      </c>
      <c r="E108" s="1" t="str">
        <f t="shared" si="5"/>
        <v>30</v>
      </c>
      <c r="F108" s="1" t="str">
        <f t="shared" si="6"/>
        <v>05</v>
      </c>
      <c r="G108" s="1" t="str">
        <f t="shared" si="7"/>
        <v>57</v>
      </c>
      <c r="H108" s="1" t="str">
        <f t="shared" si="8"/>
        <v>13.780</v>
      </c>
      <c r="I108" s="2">
        <v>38.222000000000001</v>
      </c>
      <c r="J108" s="2">
        <v>-79.908333299999995</v>
      </c>
      <c r="K108" s="3">
        <v>4.38</v>
      </c>
      <c r="L108" s="3">
        <v>2.38</v>
      </c>
      <c r="M108" s="1" t="s">
        <v>31</v>
      </c>
      <c r="N108" s="1">
        <v>4</v>
      </c>
      <c r="O108" s="1">
        <v>7</v>
      </c>
      <c r="P108" s="18" t="s">
        <v>380</v>
      </c>
      <c r="Q108" s="1">
        <v>12</v>
      </c>
      <c r="R108" s="1">
        <v>49</v>
      </c>
      <c r="S108" s="4">
        <v>0.1769</v>
      </c>
      <c r="T108" s="3">
        <v>0.17</v>
      </c>
      <c r="U108" s="1" t="s">
        <v>32</v>
      </c>
      <c r="V108" s="1" t="s">
        <v>41</v>
      </c>
      <c r="W108" s="1" t="s">
        <v>42</v>
      </c>
      <c r="X108" s="1" t="s">
        <v>43</v>
      </c>
      <c r="Y108" s="1" t="s">
        <v>45</v>
      </c>
      <c r="Z108" s="1" t="s">
        <v>36</v>
      </c>
      <c r="AA108" s="3">
        <v>0.42</v>
      </c>
      <c r="AB108" s="3">
        <v>1.23</v>
      </c>
      <c r="AC108" s="5">
        <v>0.112</v>
      </c>
      <c r="AD108" s="1">
        <v>10</v>
      </c>
      <c r="AE108" s="1" t="s">
        <v>37</v>
      </c>
      <c r="AF108" s="1" t="s">
        <v>32</v>
      </c>
      <c r="AG108" s="1" t="s">
        <v>32</v>
      </c>
      <c r="AH108" s="1" t="s">
        <v>44</v>
      </c>
      <c r="AI108" s="1" t="s">
        <v>511</v>
      </c>
    </row>
    <row r="109" spans="1:35" x14ac:dyDescent="0.25">
      <c r="A109">
        <v>108</v>
      </c>
      <c r="B109" s="1" t="s">
        <v>30</v>
      </c>
      <c r="C109" s="1" t="str">
        <f t="shared" si="3"/>
        <v>2021</v>
      </c>
      <c r="D109" s="1" t="str">
        <f t="shared" si="4"/>
        <v>12</v>
      </c>
      <c r="E109" s="1" t="str">
        <f t="shared" si="5"/>
        <v>07</v>
      </c>
      <c r="F109" s="1" t="str">
        <f t="shared" si="6"/>
        <v>10</v>
      </c>
      <c r="G109" s="1" t="str">
        <f t="shared" si="7"/>
        <v>06</v>
      </c>
      <c r="H109" s="1" t="str">
        <f t="shared" si="8"/>
        <v>15.620</v>
      </c>
      <c r="I109" s="2">
        <v>37.512</v>
      </c>
      <c r="J109" s="2">
        <v>-80.388499999999993</v>
      </c>
      <c r="K109" s="3">
        <v>1.49</v>
      </c>
      <c r="L109" s="3">
        <v>1.86</v>
      </c>
      <c r="M109" s="1" t="s">
        <v>31</v>
      </c>
      <c r="N109" s="1">
        <v>2</v>
      </c>
      <c r="O109" s="1">
        <v>1</v>
      </c>
      <c r="P109" s="18" t="s">
        <v>380</v>
      </c>
      <c r="Q109" s="1">
        <v>9</v>
      </c>
      <c r="R109" s="1">
        <v>103</v>
      </c>
      <c r="S109" s="4">
        <v>0.30120000000000002</v>
      </c>
      <c r="T109" s="3">
        <v>0.28999999999999998</v>
      </c>
      <c r="U109" s="1" t="s">
        <v>32</v>
      </c>
      <c r="V109" s="1" t="s">
        <v>33</v>
      </c>
      <c r="W109" s="1" t="s">
        <v>34</v>
      </c>
      <c r="X109" s="1" t="s">
        <v>35</v>
      </c>
      <c r="Y109" s="1" t="s">
        <v>39</v>
      </c>
      <c r="Z109" s="1" t="s">
        <v>36</v>
      </c>
      <c r="AA109" s="3">
        <v>2.14</v>
      </c>
      <c r="AB109" s="3">
        <v>5.47</v>
      </c>
      <c r="AC109" s="5">
        <v>6.9000000000000006E-2</v>
      </c>
      <c r="AD109" s="1">
        <v>6</v>
      </c>
      <c r="AE109" s="1" t="s">
        <v>37</v>
      </c>
      <c r="AF109" s="1" t="s">
        <v>32</v>
      </c>
      <c r="AG109" s="1" t="s">
        <v>32</v>
      </c>
      <c r="AH109" s="1" t="s">
        <v>38</v>
      </c>
      <c r="AI109" s="1" t="s">
        <v>511</v>
      </c>
    </row>
    <row r="110" spans="1:35" x14ac:dyDescent="0.25">
      <c r="A110">
        <v>109</v>
      </c>
      <c r="B110" t="s">
        <v>622</v>
      </c>
      <c r="C110" s="1" t="str">
        <f t="shared" ref="C110" si="9">LEFT(B110,4)</f>
        <v>2022</v>
      </c>
      <c r="D110" s="1" t="str">
        <f t="shared" ref="D110" si="10">MID(B110,6,2)</f>
        <v>08</v>
      </c>
      <c r="E110" s="1" t="str">
        <f t="shared" ref="E110" si="11">MID(B110,9,2)</f>
        <v>10</v>
      </c>
      <c r="F110" s="1" t="str">
        <f t="shared" ref="F110" si="12">MID(B110,12,2)</f>
        <v>00</v>
      </c>
      <c r="G110" s="1" t="str">
        <f t="shared" ref="G110" si="13">MID(B110,15,2)</f>
        <v>36</v>
      </c>
      <c r="H110" s="1" t="str">
        <f t="shared" ref="H110" si="14">MID(B110,18,6)</f>
        <v>34.020</v>
      </c>
      <c r="I110">
        <v>38.1606667</v>
      </c>
      <c r="J110">
        <v>-80.013166699999999</v>
      </c>
      <c r="K110">
        <v>13.71</v>
      </c>
      <c r="L110" s="3">
        <v>2.04</v>
      </c>
      <c r="M110" t="s">
        <v>31</v>
      </c>
      <c r="N110" s="1">
        <v>2</v>
      </c>
      <c r="O110" s="1">
        <v>1</v>
      </c>
      <c r="P110" s="18" t="s">
        <v>380</v>
      </c>
      <c r="Q110" s="1">
        <v>9</v>
      </c>
      <c r="R110" s="1">
        <v>71</v>
      </c>
      <c r="S110" s="4">
        <v>0.1477</v>
      </c>
      <c r="T110" s="3">
        <v>0.15</v>
      </c>
      <c r="U110" s="1" t="s">
        <v>32</v>
      </c>
      <c r="V110" t="s">
        <v>623</v>
      </c>
      <c r="W110" t="s">
        <v>624</v>
      </c>
      <c r="X110" t="s">
        <v>625</v>
      </c>
      <c r="Y110" s="1" t="s">
        <v>45</v>
      </c>
      <c r="Z110" s="1" t="s">
        <v>36</v>
      </c>
      <c r="AA110" s="3">
        <v>0.39</v>
      </c>
      <c r="AB110" s="3">
        <v>0.85</v>
      </c>
      <c r="AC110" s="5">
        <v>0.129</v>
      </c>
      <c r="AD110" s="1">
        <v>8</v>
      </c>
      <c r="AE110" s="1" t="s">
        <v>37</v>
      </c>
      <c r="AF110" s="1" t="s">
        <v>32</v>
      </c>
      <c r="AG110" s="1" t="s">
        <v>32</v>
      </c>
      <c r="AH110" s="1" t="s">
        <v>626</v>
      </c>
      <c r="AI110" s="1" t="s">
        <v>627</v>
      </c>
    </row>
    <row r="111" spans="1:35" x14ac:dyDescent="0.25">
      <c r="A111">
        <v>110</v>
      </c>
      <c r="B111" s="186" t="s">
        <v>641</v>
      </c>
      <c r="C111" s="1" t="str">
        <f t="shared" ref="C111" si="15">LEFT(B111,4)</f>
        <v>2023</v>
      </c>
      <c r="D111" s="1" t="str">
        <f t="shared" ref="D111" si="16">MID(B111,6,2)</f>
        <v>02</v>
      </c>
      <c r="E111" s="1" t="str">
        <f t="shared" ref="E111" si="17">MID(B111,9,2)</f>
        <v>17</v>
      </c>
      <c r="F111" s="1" t="str">
        <f t="shared" ref="F111" si="18">MID(B111,12,2)</f>
        <v>21</v>
      </c>
      <c r="G111" s="1" t="str">
        <f t="shared" ref="G111" si="19">MID(B111,15,2)</f>
        <v>54</v>
      </c>
      <c r="H111" s="1" t="str">
        <f t="shared" ref="H111" si="20">MID(B111,18,6)</f>
        <v>06.190</v>
      </c>
      <c r="I111" s="2">
        <v>38.917000000000002</v>
      </c>
      <c r="J111" s="2">
        <v>-82.043000000000006</v>
      </c>
      <c r="K111" s="3">
        <v>16.079999999999998</v>
      </c>
      <c r="L111" s="3">
        <v>2.5</v>
      </c>
      <c r="M111" s="1" t="s">
        <v>31</v>
      </c>
      <c r="N111" s="24" t="s">
        <v>372</v>
      </c>
      <c r="O111" s="1">
        <v>0</v>
      </c>
      <c r="P111" s="1" t="s">
        <v>380</v>
      </c>
      <c r="Q111" s="1">
        <v>12</v>
      </c>
      <c r="R111" s="1">
        <v>69</v>
      </c>
      <c r="S111" s="187">
        <v>0.76259999999999994</v>
      </c>
      <c r="T111" s="3">
        <v>0.4</v>
      </c>
      <c r="U111" s="1" t="s">
        <v>32</v>
      </c>
      <c r="V111" s="1" t="s">
        <v>628</v>
      </c>
      <c r="W111" s="189" t="s">
        <v>647</v>
      </c>
      <c r="X111" s="185" t="s">
        <v>642</v>
      </c>
      <c r="Y111" s="1" t="s">
        <v>629</v>
      </c>
      <c r="Z111" s="1" t="s">
        <v>36</v>
      </c>
      <c r="AA111" s="3">
        <v>0.77</v>
      </c>
      <c r="AB111" s="3">
        <v>3.72</v>
      </c>
      <c r="AC111" s="187">
        <v>0.16283129246497999</v>
      </c>
      <c r="AD111" s="1">
        <v>8</v>
      </c>
      <c r="AE111" s="1" t="s">
        <v>37</v>
      </c>
      <c r="AF111" s="1" t="s">
        <v>32</v>
      </c>
      <c r="AG111" s="1" t="s">
        <v>32</v>
      </c>
      <c r="AH111" s="36" t="s">
        <v>630</v>
      </c>
      <c r="AI111" s="1" t="s">
        <v>643</v>
      </c>
    </row>
    <row r="112" spans="1:35" x14ac:dyDescent="0.25">
      <c r="A112">
        <v>111</v>
      </c>
      <c r="B112" s="187" t="s">
        <v>646</v>
      </c>
      <c r="C112" s="1" t="str">
        <f t="shared" ref="C112" si="21">LEFT(B112,4)</f>
        <v>2024</v>
      </c>
      <c r="D112" s="1" t="str">
        <f t="shared" ref="D112" si="22">MID(B112,6,2)</f>
        <v>02</v>
      </c>
      <c r="E112" s="1" t="str">
        <f t="shared" ref="E112" si="23">MID(B112,9,2)</f>
        <v>10</v>
      </c>
      <c r="F112" s="1" t="str">
        <f t="shared" ref="F112" si="24">MID(B112,12,2)</f>
        <v>10</v>
      </c>
      <c r="G112" s="1" t="str">
        <f t="shared" ref="G112" si="25">MID(B112,15,2)</f>
        <v>24</v>
      </c>
      <c r="H112" s="1" t="str">
        <f t="shared" ref="H112" si="26">MID(B112,18,6)</f>
        <v>49.840</v>
      </c>
      <c r="I112" s="187">
        <v>38.292833333333299</v>
      </c>
      <c r="J112" s="187">
        <v>-80.538166666666697</v>
      </c>
      <c r="K112" s="3">
        <v>7.79</v>
      </c>
      <c r="L112" s="3">
        <v>2.29</v>
      </c>
      <c r="M112" s="1" t="s">
        <v>31</v>
      </c>
      <c r="N112" s="24" t="s">
        <v>372</v>
      </c>
      <c r="O112" s="1">
        <v>0</v>
      </c>
      <c r="P112" s="1" t="s">
        <v>380</v>
      </c>
      <c r="Q112" s="1">
        <v>12</v>
      </c>
      <c r="R112" s="1">
        <v>65</v>
      </c>
      <c r="S112" s="4">
        <v>0.3296</v>
      </c>
      <c r="T112" s="3">
        <v>0.21</v>
      </c>
      <c r="U112" s="1" t="s">
        <v>635</v>
      </c>
      <c r="V112" s="1" t="s">
        <v>636</v>
      </c>
      <c r="W112" s="187" t="s">
        <v>645</v>
      </c>
      <c r="X112" s="1" t="s">
        <v>637</v>
      </c>
      <c r="Y112" s="1" t="s">
        <v>640</v>
      </c>
      <c r="Z112" s="1" t="s">
        <v>36</v>
      </c>
      <c r="AA112" s="3">
        <v>0.44</v>
      </c>
      <c r="AB112" s="3">
        <v>1.34</v>
      </c>
      <c r="AC112" s="188">
        <v>9.2584399132232598E-2</v>
      </c>
      <c r="AD112" s="1">
        <v>11</v>
      </c>
      <c r="AE112" s="1" t="s">
        <v>37</v>
      </c>
      <c r="AF112" s="1" t="s">
        <v>32</v>
      </c>
      <c r="AG112" s="1" t="s">
        <v>32</v>
      </c>
      <c r="AH112" s="36" t="s">
        <v>638</v>
      </c>
      <c r="AI112" s="1" t="s">
        <v>639</v>
      </c>
    </row>
  </sheetData>
  <sortState ref="B2:AI109">
    <sortCondition ref="B2:B109"/>
  </sortState>
  <conditionalFormatting sqref="B46:H109 P2:P45">
    <cfRule type="cellIs" dxfId="80" priority="48" operator="equal">
      <formula>"&lt;NULL&gt;"</formula>
    </cfRule>
  </conditionalFormatting>
  <conditionalFormatting sqref="I46:N49 I65:M109 I51:N53 I50:M50 I57:N57 I54:M56 I59:N64 I58:M58">
    <cfRule type="cellIs" dxfId="79" priority="47" operator="equal">
      <formula>"&lt;NULL&gt;"</formula>
    </cfRule>
  </conditionalFormatting>
  <conditionalFormatting sqref="N65:N109">
    <cfRule type="cellIs" dxfId="78" priority="46" operator="equal">
      <formula>"&lt;NULL&gt;"</formula>
    </cfRule>
  </conditionalFormatting>
  <conditionalFormatting sqref="N50">
    <cfRule type="cellIs" dxfId="77" priority="45" operator="equal">
      <formula>"&lt;NULL&gt;"</formula>
    </cfRule>
  </conditionalFormatting>
  <conditionalFormatting sqref="N54">
    <cfRule type="cellIs" dxfId="76" priority="44" operator="equal">
      <formula>"&lt;NULL&gt;"</formula>
    </cfRule>
  </conditionalFormatting>
  <conditionalFormatting sqref="N55">
    <cfRule type="cellIs" dxfId="75" priority="43" operator="equal">
      <formula>"&lt;NULL&gt;"</formula>
    </cfRule>
  </conditionalFormatting>
  <conditionalFormatting sqref="N56">
    <cfRule type="cellIs" dxfId="74" priority="42" operator="equal">
      <formula>"&lt;NULL&gt;"</formula>
    </cfRule>
  </conditionalFormatting>
  <conditionalFormatting sqref="N58">
    <cfRule type="cellIs" dxfId="73" priority="41" operator="equal">
      <formula>"&lt;NULL&gt;"</formula>
    </cfRule>
  </conditionalFormatting>
  <conditionalFormatting sqref="P46:P109">
    <cfRule type="cellIs" dxfId="72" priority="40" operator="equal">
      <formula>"&lt;NULL&gt;"</formula>
    </cfRule>
  </conditionalFormatting>
  <conditionalFormatting sqref="Q46:Q109">
    <cfRule type="cellIs" dxfId="71" priority="38" operator="equal">
      <formula>"&lt;NULL&gt;"</formula>
    </cfRule>
  </conditionalFormatting>
  <conditionalFormatting sqref="R46:R109">
    <cfRule type="cellIs" dxfId="70" priority="37" operator="equal">
      <formula>"&lt;NULL&gt;"</formula>
    </cfRule>
  </conditionalFormatting>
  <conditionalFormatting sqref="S46:T109">
    <cfRule type="cellIs" dxfId="69" priority="36" operator="equal">
      <formula>"&lt;NULL&gt;"</formula>
    </cfRule>
  </conditionalFormatting>
  <conditionalFormatting sqref="U46:X109">
    <cfRule type="cellIs" dxfId="68" priority="35" operator="equal">
      <formula>"&lt;NULL&gt;"</formula>
    </cfRule>
  </conditionalFormatting>
  <conditionalFormatting sqref="AA46:AA109">
    <cfRule type="cellIs" dxfId="67" priority="34" operator="equal">
      <formula>"&lt;NULL&gt;"</formula>
    </cfRule>
  </conditionalFormatting>
  <conditionalFormatting sqref="AB46:AD109">
    <cfRule type="cellIs" dxfId="66" priority="33" operator="equal">
      <formula>"&lt;NULL&gt;"</formula>
    </cfRule>
  </conditionalFormatting>
  <conditionalFormatting sqref="AE46:AE109">
    <cfRule type="cellIs" dxfId="65" priority="32" operator="equal">
      <formula>"&lt;NULL&gt;"</formula>
    </cfRule>
  </conditionalFormatting>
  <conditionalFormatting sqref="AF46:AG109">
    <cfRule type="cellIs" dxfId="64" priority="31" operator="equal">
      <formula>"&lt;NULL&gt;"</formula>
    </cfRule>
  </conditionalFormatting>
  <conditionalFormatting sqref="AH46:AH109">
    <cfRule type="cellIs" dxfId="63" priority="30" operator="equal">
      <formula>"&lt;NULL&gt;"</formula>
    </cfRule>
  </conditionalFormatting>
  <conditionalFormatting sqref="Y46:Y109">
    <cfRule type="cellIs" dxfId="62" priority="29" operator="equal">
      <formula>"&lt;NULL&gt;"</formula>
    </cfRule>
  </conditionalFormatting>
  <conditionalFormatting sqref="AI46:AI109 AI111">
    <cfRule type="cellIs" dxfId="61" priority="28" operator="equal">
      <formula>"&lt;NULL&gt;"</formula>
    </cfRule>
  </conditionalFormatting>
  <conditionalFormatting sqref="N37:N38">
    <cfRule type="cellIs" dxfId="60" priority="27" operator="equal">
      <formula>"&lt;NULL&gt;"</formula>
    </cfRule>
  </conditionalFormatting>
  <conditionalFormatting sqref="N33">
    <cfRule type="cellIs" dxfId="59" priority="26" operator="equal">
      <formula>"&lt;NULL&gt;"</formula>
    </cfRule>
  </conditionalFormatting>
  <conditionalFormatting sqref="N28:N31">
    <cfRule type="cellIs" dxfId="58" priority="25" operator="equal">
      <formula>"&lt;NULL&gt;"</formula>
    </cfRule>
  </conditionalFormatting>
  <conditionalFormatting sqref="N25:N26">
    <cfRule type="cellIs" dxfId="57" priority="24" operator="equal">
      <formula>"&lt;NULL&gt;"</formula>
    </cfRule>
  </conditionalFormatting>
  <conditionalFormatting sqref="O42">
    <cfRule type="cellIs" dxfId="56" priority="23" operator="equal">
      <formula>"&lt;NULL&gt;"</formula>
    </cfRule>
  </conditionalFormatting>
  <conditionalFormatting sqref="N41:O41 N39:N40">
    <cfRule type="cellIs" dxfId="55" priority="22" operator="equal">
      <formula>"&lt;NULL&gt;"</formula>
    </cfRule>
  </conditionalFormatting>
  <conditionalFormatting sqref="N43:O44">
    <cfRule type="cellIs" dxfId="54" priority="21" operator="equal">
      <formula>"&lt;NULL&gt;"</formula>
    </cfRule>
  </conditionalFormatting>
  <conditionalFormatting sqref="N4">
    <cfRule type="cellIs" dxfId="53" priority="20" operator="equal">
      <formula>"&lt;NULL&gt;"</formula>
    </cfRule>
  </conditionalFormatting>
  <conditionalFormatting sqref="N7">
    <cfRule type="cellIs" dxfId="52" priority="19" operator="equal">
      <formula>"&lt;NULL&gt;"</formula>
    </cfRule>
  </conditionalFormatting>
  <conditionalFormatting sqref="N9">
    <cfRule type="cellIs" dxfId="51" priority="18" operator="equal">
      <formula>"&lt;NULL&gt;"</formula>
    </cfRule>
  </conditionalFormatting>
  <conditionalFormatting sqref="N13:N15">
    <cfRule type="cellIs" dxfId="50" priority="17" operator="equal">
      <formula>"&lt;NULL&gt;"</formula>
    </cfRule>
  </conditionalFormatting>
  <conditionalFormatting sqref="N17:N19">
    <cfRule type="cellIs" dxfId="49" priority="16" operator="equal">
      <formula>"&lt;NULL&gt;"</formula>
    </cfRule>
  </conditionalFormatting>
  <conditionalFormatting sqref="N24">
    <cfRule type="cellIs" dxfId="48" priority="15" operator="equal">
      <formula>"&lt;NULL&gt;"</formula>
    </cfRule>
  </conditionalFormatting>
  <conditionalFormatting sqref="O46:O109">
    <cfRule type="cellIs" dxfId="47" priority="14" operator="equal">
      <formula>"&lt;NULL&gt;"</formula>
    </cfRule>
  </conditionalFormatting>
  <conditionalFormatting sqref="C110:H110">
    <cfRule type="cellIs" dxfId="46" priority="13" operator="equal">
      <formula>"&lt;NULL&gt;"</formula>
    </cfRule>
  </conditionalFormatting>
  <conditionalFormatting sqref="P110">
    <cfRule type="cellIs" dxfId="45" priority="12" operator="equal">
      <formula>"&lt;NULL&gt;"</formula>
    </cfRule>
  </conditionalFormatting>
  <conditionalFormatting sqref="Y110">
    <cfRule type="cellIs" dxfId="44" priority="11" operator="equal">
      <formula>"&lt;NULL&gt;"</formula>
    </cfRule>
  </conditionalFormatting>
  <conditionalFormatting sqref="AE110">
    <cfRule type="cellIs" dxfId="43" priority="10" operator="equal">
      <formula>"&lt;NULL&gt;"</formula>
    </cfRule>
  </conditionalFormatting>
  <conditionalFormatting sqref="AF110:AG110">
    <cfRule type="cellIs" dxfId="42" priority="9" operator="equal">
      <formula>"&lt;NULL&gt;"</formula>
    </cfRule>
  </conditionalFormatting>
  <conditionalFormatting sqref="AI110">
    <cfRule type="cellIs" dxfId="41" priority="8" operator="equal">
      <formula>"&lt;NULL&gt;"</formula>
    </cfRule>
  </conditionalFormatting>
  <conditionalFormatting sqref="C111:H111">
    <cfRule type="cellIs" dxfId="40" priority="7" operator="equal">
      <formula>"&lt;NULL&gt;"</formula>
    </cfRule>
  </conditionalFormatting>
  <conditionalFormatting sqref="AE111">
    <cfRule type="cellIs" dxfId="39" priority="6" operator="equal">
      <formula>"&lt;NULL&gt;"</formula>
    </cfRule>
  </conditionalFormatting>
  <conditionalFormatting sqref="AF111:AG111">
    <cfRule type="cellIs" dxfId="38" priority="5" operator="equal">
      <formula>"&lt;NULL&gt;"</formula>
    </cfRule>
  </conditionalFormatting>
  <conditionalFormatting sqref="C112:H112">
    <cfRule type="cellIs" dxfId="37" priority="4" operator="equal">
      <formula>"&lt;NULL&gt;"</formula>
    </cfRule>
  </conditionalFormatting>
  <conditionalFormatting sqref="N112">
    <cfRule type="cellIs" dxfId="36" priority="3" operator="equal">
      <formula>"&lt;NULL&gt;"</formula>
    </cfRule>
  </conditionalFormatting>
  <conditionalFormatting sqref="AI112">
    <cfRule type="cellIs" dxfId="35" priority="2" operator="equal">
      <formula>"&lt;NULL&gt;"</formula>
    </cfRule>
  </conditionalFormatting>
  <conditionalFormatting sqref="N111">
    <cfRule type="cellIs" dxfId="34" priority="1" operator="equal">
      <formula>"&lt;NULL&gt;"</formula>
    </cfRule>
  </conditionalFormatting>
  <hyperlinks>
    <hyperlink ref="AH16" r:id="rId1"/>
    <hyperlink ref="AH111" r:id="rId2"/>
    <hyperlink ref="AH112"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
  <sheetViews>
    <sheetView workbookViewId="0">
      <selection activeCell="C16" sqref="C16"/>
    </sheetView>
  </sheetViews>
  <sheetFormatPr defaultRowHeight="15" x14ac:dyDescent="0.25"/>
  <cols>
    <col min="2" max="2" width="23.5703125" bestFit="1" customWidth="1"/>
    <col min="9" max="9" width="9.5703125" bestFit="1" customWidth="1"/>
    <col min="10" max="10" width="10.28515625" bestFit="1" customWidth="1"/>
    <col min="23" max="23" width="23.5703125" bestFit="1" customWidth="1"/>
    <col min="24" max="24" width="34.140625" bestFit="1" customWidth="1"/>
    <col min="25" max="25" width="9.85546875" bestFit="1" customWidth="1"/>
    <col min="26" max="26" width="16.42578125" bestFit="1" customWidth="1"/>
    <col min="27" max="27" width="14.42578125" bestFit="1" customWidth="1"/>
    <col min="32" max="32" width="14.28515625" bestFit="1" customWidth="1"/>
    <col min="33" max="33" width="10.7109375" bestFit="1" customWidth="1"/>
    <col min="36" max="36" width="35.140625" bestFit="1" customWidth="1"/>
  </cols>
  <sheetData>
    <row r="1" spans="1:36" x14ac:dyDescent="0.25">
      <c r="A1" s="138" t="s">
        <v>559</v>
      </c>
      <c r="B1" s="63" t="s">
        <v>0</v>
      </c>
      <c r="C1" s="63" t="s">
        <v>1</v>
      </c>
      <c r="D1" s="63" t="s">
        <v>2</v>
      </c>
      <c r="E1" s="63" t="s">
        <v>3</v>
      </c>
      <c r="F1" s="63" t="s">
        <v>4</v>
      </c>
      <c r="G1" s="63" t="s">
        <v>5</v>
      </c>
      <c r="H1" s="63" t="s">
        <v>6</v>
      </c>
      <c r="I1" s="64" t="s">
        <v>7</v>
      </c>
      <c r="J1" s="64" t="s">
        <v>8</v>
      </c>
      <c r="K1" s="65" t="s">
        <v>9</v>
      </c>
      <c r="L1" s="65" t="s">
        <v>10</v>
      </c>
      <c r="M1" s="63" t="s">
        <v>11</v>
      </c>
      <c r="N1" s="63" t="s">
        <v>328</v>
      </c>
      <c r="O1" s="63" t="s">
        <v>487</v>
      </c>
      <c r="P1" s="63" t="s">
        <v>378</v>
      </c>
      <c r="Q1" s="63" t="s">
        <v>12</v>
      </c>
      <c r="R1" s="63" t="s">
        <v>13</v>
      </c>
      <c r="S1" s="66" t="s">
        <v>14</v>
      </c>
      <c r="T1" s="65" t="s">
        <v>15</v>
      </c>
      <c r="U1" s="63" t="s">
        <v>16</v>
      </c>
      <c r="V1" s="63" t="s">
        <v>17</v>
      </c>
      <c r="W1" s="63" t="s">
        <v>18</v>
      </c>
      <c r="X1" s="63" t="s">
        <v>19</v>
      </c>
      <c r="Y1" s="63" t="s">
        <v>29</v>
      </c>
      <c r="Z1" s="63" t="s">
        <v>20</v>
      </c>
      <c r="AA1" s="65" t="s">
        <v>21</v>
      </c>
      <c r="AB1" s="65" t="s">
        <v>22</v>
      </c>
      <c r="AC1" s="67" t="s">
        <v>23</v>
      </c>
      <c r="AD1" s="63" t="s">
        <v>24</v>
      </c>
      <c r="AE1" s="63" t="s">
        <v>25</v>
      </c>
      <c r="AF1" s="63" t="s">
        <v>26</v>
      </c>
      <c r="AG1" s="63" t="s">
        <v>27</v>
      </c>
      <c r="AH1" s="63" t="s">
        <v>28</v>
      </c>
      <c r="AJ1" s="63" t="s">
        <v>391</v>
      </c>
    </row>
    <row r="2" spans="1:36" x14ac:dyDescent="0.25">
      <c r="A2">
        <v>1</v>
      </c>
      <c r="B2" s="1" t="s">
        <v>51</v>
      </c>
      <c r="C2" s="1" t="str">
        <f t="shared" ref="C2:C3" si="0">LEFT(B2,4)</f>
        <v>2019</v>
      </c>
      <c r="D2" s="1" t="str">
        <f t="shared" ref="D2:D3" si="1">MID(B2,6,2)</f>
        <v>08</v>
      </c>
      <c r="E2" s="1" t="str">
        <f t="shared" ref="E2:E3" si="2">MID(B2,9,2)</f>
        <v>21</v>
      </c>
      <c r="F2" s="1" t="str">
        <f t="shared" ref="F2:F3" si="3">MID(B2,12,2)</f>
        <v>19</v>
      </c>
      <c r="G2" s="1" t="str">
        <f t="shared" ref="G2:G3" si="4">MID(B2,15,2)</f>
        <v>54</v>
      </c>
      <c r="H2" s="1" t="str">
        <f t="shared" ref="H2:H3" si="5">MID(B2,18,6)</f>
        <v>51.746</v>
      </c>
      <c r="I2" s="2">
        <v>37.410600000000002</v>
      </c>
      <c r="J2" s="2">
        <v>-81.561599999999999</v>
      </c>
      <c r="K2" s="3">
        <v>0</v>
      </c>
      <c r="L2" s="3">
        <v>2.8</v>
      </c>
      <c r="M2" s="1" t="s">
        <v>52</v>
      </c>
      <c r="N2" s="24" t="s">
        <v>372</v>
      </c>
      <c r="O2" s="1">
        <v>0</v>
      </c>
      <c r="P2" s="18" t="s">
        <v>380</v>
      </c>
      <c r="Q2" s="1">
        <v>0</v>
      </c>
      <c r="R2" s="1">
        <v>37</v>
      </c>
      <c r="S2" s="4">
        <v>0.436</v>
      </c>
      <c r="T2" s="3">
        <v>0.6</v>
      </c>
      <c r="U2" s="1" t="s">
        <v>53</v>
      </c>
      <c r="V2" s="1" t="s">
        <v>54</v>
      </c>
      <c r="W2" s="1" t="s">
        <v>55</v>
      </c>
      <c r="X2" s="1" t="s">
        <v>56</v>
      </c>
      <c r="Y2" s="1" t="s">
        <v>59</v>
      </c>
      <c r="Z2" s="35" t="s">
        <v>57</v>
      </c>
      <c r="AA2" s="3">
        <v>2.2000000000000002</v>
      </c>
      <c r="AB2" s="3">
        <v>2</v>
      </c>
      <c r="AC2" s="5">
        <v>4.9000000000000002E-2</v>
      </c>
      <c r="AD2" s="1">
        <v>109</v>
      </c>
      <c r="AE2" s="1" t="s">
        <v>37</v>
      </c>
      <c r="AF2" s="1" t="s">
        <v>53</v>
      </c>
      <c r="AG2" s="1" t="s">
        <v>53</v>
      </c>
      <c r="AH2" s="1" t="s">
        <v>58</v>
      </c>
      <c r="AJ2" s="1" t="s">
        <v>511</v>
      </c>
    </row>
    <row r="3" spans="1:36" x14ac:dyDescent="0.25">
      <c r="A3">
        <v>2</v>
      </c>
      <c r="B3" s="1" t="s">
        <v>250</v>
      </c>
      <c r="C3" s="1" t="str">
        <f t="shared" si="0"/>
        <v>2007</v>
      </c>
      <c r="D3" s="1" t="str">
        <f t="shared" si="1"/>
        <v>08</v>
      </c>
      <c r="E3" s="1" t="str">
        <f t="shared" si="2"/>
        <v>30</v>
      </c>
      <c r="F3" s="1" t="str">
        <f t="shared" si="3"/>
        <v>12</v>
      </c>
      <c r="G3" s="1" t="str">
        <f t="shared" si="4"/>
        <v>52</v>
      </c>
      <c r="H3" s="1" t="str">
        <f t="shared" si="5"/>
        <v>09.340</v>
      </c>
      <c r="I3" s="2">
        <v>37.753</v>
      </c>
      <c r="J3" s="2">
        <v>-81.635999999999996</v>
      </c>
      <c r="K3" s="3">
        <v>1</v>
      </c>
      <c r="L3" s="3">
        <v>2.6</v>
      </c>
      <c r="M3" s="1" t="s">
        <v>155</v>
      </c>
      <c r="N3" s="24" t="s">
        <v>372</v>
      </c>
      <c r="O3" s="1">
        <v>0</v>
      </c>
      <c r="P3" s="18" t="s">
        <v>380</v>
      </c>
      <c r="Q3" s="1">
        <v>5</v>
      </c>
      <c r="R3" s="1">
        <v>141</v>
      </c>
      <c r="S3" s="4">
        <v>0</v>
      </c>
      <c r="T3" s="3">
        <v>0.21</v>
      </c>
      <c r="U3" s="1" t="s">
        <v>53</v>
      </c>
      <c r="V3" s="1" t="s">
        <v>251</v>
      </c>
      <c r="W3" s="1" t="s">
        <v>252</v>
      </c>
      <c r="X3" s="1" t="s">
        <v>253</v>
      </c>
      <c r="Y3" s="1" t="s">
        <v>256</v>
      </c>
      <c r="Z3" s="35" t="s">
        <v>254</v>
      </c>
      <c r="AA3" s="3">
        <v>0</v>
      </c>
      <c r="AB3" s="3">
        <v>0</v>
      </c>
      <c r="AC3" s="5">
        <v>0</v>
      </c>
      <c r="AD3" s="1">
        <v>0</v>
      </c>
      <c r="AE3" s="1" t="s">
        <v>37</v>
      </c>
      <c r="AF3" s="1" t="s">
        <v>53</v>
      </c>
      <c r="AG3" s="1" t="s">
        <v>53</v>
      </c>
      <c r="AH3" s="1" t="s">
        <v>255</v>
      </c>
      <c r="AJ3" s="1" t="s">
        <v>511</v>
      </c>
    </row>
  </sheetData>
  <conditionalFormatting sqref="P2">
    <cfRule type="cellIs" dxfId="33" priority="4" operator="equal">
      <formula>"&lt;NULL&gt;"</formula>
    </cfRule>
  </conditionalFormatting>
  <conditionalFormatting sqref="N2">
    <cfRule type="cellIs" dxfId="32" priority="3" operator="equal">
      <formula>"&lt;NULL&gt;"</formula>
    </cfRule>
  </conditionalFormatting>
  <conditionalFormatting sqref="P3">
    <cfRule type="cellIs" dxfId="31" priority="2" operator="equal">
      <formula>"&lt;NULL&gt;"</formula>
    </cfRule>
  </conditionalFormatting>
  <conditionalFormatting sqref="N3">
    <cfRule type="cellIs" dxfId="30" priority="1" operator="equal">
      <formula>"&lt;NULL&gt;"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4"/>
  <sheetViews>
    <sheetView zoomScale="106" zoomScaleNormal="106" workbookViewId="0">
      <pane ySplit="1" topLeftCell="A89" activePane="bottomLeft" state="frozen"/>
      <selection pane="bottomLeft" activeCell="A116" sqref="A116"/>
    </sheetView>
  </sheetViews>
  <sheetFormatPr defaultRowHeight="15" x14ac:dyDescent="0.25"/>
  <cols>
    <col min="1" max="1" width="7.140625" style="145" customWidth="1"/>
    <col min="2" max="2" width="20.7109375" style="1" bestFit="1" customWidth="1"/>
    <col min="3" max="3" width="11.140625" style="143" bestFit="1" customWidth="1"/>
    <col min="4" max="4" width="6.85546875" style="143" customWidth="1"/>
    <col min="5" max="5" width="7.28515625" style="143" bestFit="1" customWidth="1"/>
    <col min="6" max="6" width="4.5703125" style="143" bestFit="1" customWidth="1"/>
    <col min="7" max="7" width="5.5703125" style="143" bestFit="1" customWidth="1"/>
    <col min="8" max="8" width="8" style="143" customWidth="1"/>
    <col min="9" max="9" width="8.42578125" style="1" bestFit="1" customWidth="1"/>
    <col min="10" max="10" width="9.5703125" style="2" bestFit="1" customWidth="1"/>
    <col min="11" max="11" width="10.28515625" style="2" bestFit="1" customWidth="1"/>
    <col min="12" max="12" width="10.7109375" style="144" customWidth="1"/>
    <col min="13" max="13" width="12.140625" style="143" customWidth="1"/>
    <col min="14" max="14" width="11.140625" style="143" bestFit="1" customWidth="1"/>
    <col min="15" max="15" width="7.5703125" style="143" bestFit="1" customWidth="1"/>
    <col min="16" max="16" width="50.5703125" style="1" customWidth="1"/>
  </cols>
  <sheetData>
    <row r="1" spans="1:16" ht="30.75" customHeight="1" x14ac:dyDescent="0.25">
      <c r="A1" s="155" t="s">
        <v>621</v>
      </c>
      <c r="B1" s="140" t="s">
        <v>563</v>
      </c>
      <c r="C1" s="139" t="s">
        <v>572</v>
      </c>
      <c r="D1" s="140" t="s">
        <v>564</v>
      </c>
      <c r="E1" s="140" t="s">
        <v>565</v>
      </c>
      <c r="F1" s="140" t="s">
        <v>566</v>
      </c>
      <c r="G1" s="140" t="s">
        <v>567</v>
      </c>
      <c r="H1" s="140" t="s">
        <v>573</v>
      </c>
      <c r="I1" s="140" t="s">
        <v>574</v>
      </c>
      <c r="J1" s="141" t="s">
        <v>575</v>
      </c>
      <c r="K1" s="141" t="s">
        <v>576</v>
      </c>
      <c r="L1" s="142" t="s">
        <v>571</v>
      </c>
      <c r="M1" s="140" t="s">
        <v>620</v>
      </c>
      <c r="N1" s="140" t="s">
        <v>570</v>
      </c>
      <c r="O1" s="140" t="s">
        <v>569</v>
      </c>
      <c r="P1" s="140" t="s">
        <v>568</v>
      </c>
    </row>
    <row r="2" spans="1:16" s="146" customFormat="1" ht="12" x14ac:dyDescent="0.2">
      <c r="A2" s="156">
        <v>1</v>
      </c>
      <c r="B2" s="157" t="str">
        <f t="shared" ref="B2:B15" si="0">CONCATENATE(D2,"-",E2,"-",F2,"T",G2,":",H2,":",I2)</f>
        <v>1824-07-15T16:20:00</v>
      </c>
      <c r="C2" s="158" t="s">
        <v>382</v>
      </c>
      <c r="D2" s="159">
        <v>1824</v>
      </c>
      <c r="E2" s="159" t="s">
        <v>352</v>
      </c>
      <c r="F2" s="159">
        <v>15</v>
      </c>
      <c r="G2" s="159">
        <v>16</v>
      </c>
      <c r="H2" s="159">
        <v>20</v>
      </c>
      <c r="I2" s="160" t="s">
        <v>353</v>
      </c>
      <c r="J2" s="161">
        <v>39.700000000000003</v>
      </c>
      <c r="K2" s="161">
        <v>-80.5</v>
      </c>
      <c r="L2" s="162">
        <v>4.0999999999999996</v>
      </c>
      <c r="M2" s="162" t="s">
        <v>274</v>
      </c>
      <c r="N2" s="158" t="s">
        <v>379</v>
      </c>
      <c r="O2" s="162">
        <v>4</v>
      </c>
      <c r="P2" s="163" t="s">
        <v>372</v>
      </c>
    </row>
    <row r="3" spans="1:16" s="146" customFormat="1" ht="12" x14ac:dyDescent="0.2">
      <c r="A3" s="156">
        <v>2</v>
      </c>
      <c r="B3" s="157" t="str">
        <f t="shared" si="0"/>
        <v>1846-10-19T02:00:00</v>
      </c>
      <c r="C3" s="158" t="s">
        <v>102</v>
      </c>
      <c r="D3" s="164">
        <v>1846</v>
      </c>
      <c r="E3" s="164">
        <v>10</v>
      </c>
      <c r="F3" s="164">
        <v>19</v>
      </c>
      <c r="G3" s="164" t="s">
        <v>354</v>
      </c>
      <c r="H3" s="164" t="s">
        <v>353</v>
      </c>
      <c r="I3" s="165" t="s">
        <v>353</v>
      </c>
      <c r="J3" s="166">
        <v>39.299999999999997</v>
      </c>
      <c r="K3" s="166">
        <v>-77.900000000000006</v>
      </c>
      <c r="L3" s="167">
        <v>2.7</v>
      </c>
      <c r="M3" s="168" t="s">
        <v>372</v>
      </c>
      <c r="N3" s="169" t="s">
        <v>379</v>
      </c>
      <c r="O3" s="169">
        <v>3</v>
      </c>
      <c r="P3" s="163" t="s">
        <v>372</v>
      </c>
    </row>
    <row r="4" spans="1:16" s="146" customFormat="1" ht="12" x14ac:dyDescent="0.2">
      <c r="A4" s="156">
        <v>3</v>
      </c>
      <c r="B4" s="157" t="str">
        <f t="shared" si="0"/>
        <v>1853-05-02T14:20:00</v>
      </c>
      <c r="C4" s="158" t="s">
        <v>383</v>
      </c>
      <c r="D4" s="159">
        <v>1853</v>
      </c>
      <c r="E4" s="159" t="s">
        <v>355</v>
      </c>
      <c r="F4" s="159" t="s">
        <v>354</v>
      </c>
      <c r="G4" s="159">
        <v>14</v>
      </c>
      <c r="H4" s="159">
        <v>20</v>
      </c>
      <c r="I4" s="160" t="s">
        <v>353</v>
      </c>
      <c r="J4" s="161">
        <v>38.5</v>
      </c>
      <c r="K4" s="161">
        <v>-79.5</v>
      </c>
      <c r="L4" s="162">
        <v>4.4000000000000004</v>
      </c>
      <c r="M4" s="170" t="s">
        <v>372</v>
      </c>
      <c r="N4" s="158" t="s">
        <v>379</v>
      </c>
      <c r="O4" s="158">
        <v>5</v>
      </c>
      <c r="P4" s="163" t="s">
        <v>372</v>
      </c>
    </row>
    <row r="5" spans="1:16" s="146" customFormat="1" ht="12" x14ac:dyDescent="0.2">
      <c r="A5" s="156">
        <v>4</v>
      </c>
      <c r="B5" s="157" t="str">
        <f t="shared" si="0"/>
        <v>1909-04-02T07:25:00</v>
      </c>
      <c r="C5" s="158" t="s">
        <v>384</v>
      </c>
      <c r="D5" s="164">
        <v>1909</v>
      </c>
      <c r="E5" s="164" t="s">
        <v>356</v>
      </c>
      <c r="F5" s="164" t="s">
        <v>354</v>
      </c>
      <c r="G5" s="164" t="s">
        <v>352</v>
      </c>
      <c r="H5" s="164">
        <v>25</v>
      </c>
      <c r="I5" s="165" t="s">
        <v>353</v>
      </c>
      <c r="J5" s="166">
        <v>39.4</v>
      </c>
      <c r="K5" s="166">
        <v>-78</v>
      </c>
      <c r="L5" s="167">
        <v>3.6</v>
      </c>
      <c r="M5" s="162" t="s">
        <v>274</v>
      </c>
      <c r="N5" s="169" t="s">
        <v>379</v>
      </c>
      <c r="O5" s="169">
        <v>5</v>
      </c>
      <c r="P5" s="163" t="s">
        <v>372</v>
      </c>
    </row>
    <row r="6" spans="1:16" s="146" customFormat="1" ht="12" x14ac:dyDescent="0.2">
      <c r="A6" s="156">
        <v>5</v>
      </c>
      <c r="B6" s="157" t="str">
        <f t="shared" si="0"/>
        <v>1933-06-15T01:14:36.8</v>
      </c>
      <c r="C6" s="158" t="s">
        <v>94</v>
      </c>
      <c r="D6" s="159">
        <v>1933</v>
      </c>
      <c r="E6" s="159" t="s">
        <v>357</v>
      </c>
      <c r="F6" s="159">
        <v>15</v>
      </c>
      <c r="G6" s="159" t="s">
        <v>358</v>
      </c>
      <c r="H6" s="159">
        <v>14</v>
      </c>
      <c r="I6" s="160">
        <v>36.799999999999997</v>
      </c>
      <c r="J6" s="161">
        <v>37.567999999999998</v>
      </c>
      <c r="K6" s="161">
        <v>-81.972999999999999</v>
      </c>
      <c r="L6" s="162">
        <v>0</v>
      </c>
      <c r="M6" s="170" t="s">
        <v>372</v>
      </c>
      <c r="N6" s="158" t="s">
        <v>379</v>
      </c>
      <c r="O6" s="171" t="s">
        <v>372</v>
      </c>
      <c r="P6" s="163" t="s">
        <v>372</v>
      </c>
    </row>
    <row r="7" spans="1:16" s="146" customFormat="1" ht="12" x14ac:dyDescent="0.2">
      <c r="A7" s="156">
        <v>6</v>
      </c>
      <c r="B7" s="157" t="str">
        <f t="shared" si="0"/>
        <v>1935-11-01T08:30:00</v>
      </c>
      <c r="C7" s="158" t="s">
        <v>385</v>
      </c>
      <c r="D7" s="164">
        <v>1935</v>
      </c>
      <c r="E7" s="164">
        <v>11</v>
      </c>
      <c r="F7" s="164" t="s">
        <v>358</v>
      </c>
      <c r="G7" s="164" t="s">
        <v>359</v>
      </c>
      <c r="H7" s="164">
        <v>30</v>
      </c>
      <c r="I7" s="165" t="s">
        <v>353</v>
      </c>
      <c r="J7" s="166">
        <v>38.9</v>
      </c>
      <c r="K7" s="166">
        <v>-78.900000000000006</v>
      </c>
      <c r="L7" s="167">
        <v>3.3</v>
      </c>
      <c r="M7" s="168" t="s">
        <v>372</v>
      </c>
      <c r="N7" s="169" t="s">
        <v>379</v>
      </c>
      <c r="O7" s="169">
        <v>4</v>
      </c>
      <c r="P7" s="163" t="s">
        <v>372</v>
      </c>
    </row>
    <row r="8" spans="1:16" s="146" customFormat="1" ht="12" x14ac:dyDescent="0.2">
      <c r="A8" s="156">
        <v>7</v>
      </c>
      <c r="B8" s="157" t="str">
        <f t="shared" si="0"/>
        <v>1957-03-07T21:05:09</v>
      </c>
      <c r="C8" s="158" t="s">
        <v>386</v>
      </c>
      <c r="D8" s="164">
        <v>1957</v>
      </c>
      <c r="E8" s="164" t="s">
        <v>360</v>
      </c>
      <c r="F8" s="164" t="s">
        <v>352</v>
      </c>
      <c r="G8" s="164">
        <v>21</v>
      </c>
      <c r="H8" s="164" t="s">
        <v>355</v>
      </c>
      <c r="I8" s="165" t="s">
        <v>361</v>
      </c>
      <c r="J8" s="166">
        <v>39.6</v>
      </c>
      <c r="K8" s="166">
        <v>-79.900000000000006</v>
      </c>
      <c r="L8" s="167">
        <v>2.9</v>
      </c>
      <c r="M8" s="162" t="s">
        <v>274</v>
      </c>
      <c r="N8" s="169" t="s">
        <v>379</v>
      </c>
      <c r="O8" s="169">
        <v>3</v>
      </c>
      <c r="P8" s="163" t="s">
        <v>372</v>
      </c>
    </row>
    <row r="9" spans="1:16" s="146" customFormat="1" ht="12" x14ac:dyDescent="0.2">
      <c r="A9" s="156">
        <v>8</v>
      </c>
      <c r="B9" s="157" t="str">
        <f t="shared" si="0"/>
        <v>1957-03-13T21:00:41</v>
      </c>
      <c r="C9" s="158" t="s">
        <v>386</v>
      </c>
      <c r="D9" s="164">
        <v>1957</v>
      </c>
      <c r="E9" s="164" t="s">
        <v>360</v>
      </c>
      <c r="F9" s="164">
        <v>13</v>
      </c>
      <c r="G9" s="164">
        <v>21</v>
      </c>
      <c r="H9" s="164" t="s">
        <v>353</v>
      </c>
      <c r="I9" s="165">
        <v>41</v>
      </c>
      <c r="J9" s="166">
        <v>39.6</v>
      </c>
      <c r="K9" s="166">
        <v>-79.900000000000006</v>
      </c>
      <c r="L9" s="167">
        <v>2.9</v>
      </c>
      <c r="M9" s="162" t="s">
        <v>274</v>
      </c>
      <c r="N9" s="169" t="s">
        <v>379</v>
      </c>
      <c r="O9" s="169">
        <v>3</v>
      </c>
      <c r="P9" s="163" t="s">
        <v>372</v>
      </c>
    </row>
    <row r="10" spans="1:16" s="146" customFormat="1" ht="12" x14ac:dyDescent="0.2">
      <c r="A10" s="156">
        <v>9</v>
      </c>
      <c r="B10" s="157" t="str">
        <f t="shared" si="0"/>
        <v>1963-10-10T00:00:00</v>
      </c>
      <c r="C10" s="158" t="s">
        <v>284</v>
      </c>
      <c r="D10" s="159">
        <v>1963</v>
      </c>
      <c r="E10" s="159">
        <v>10</v>
      </c>
      <c r="F10" s="159">
        <v>10</v>
      </c>
      <c r="G10" s="159" t="s">
        <v>353</v>
      </c>
      <c r="H10" s="159" t="s">
        <v>353</v>
      </c>
      <c r="I10" s="160" t="s">
        <v>353</v>
      </c>
      <c r="J10" s="161">
        <v>39.655000000000001</v>
      </c>
      <c r="K10" s="161">
        <v>-78.197000000000003</v>
      </c>
      <c r="L10" s="162">
        <v>3.6</v>
      </c>
      <c r="M10" s="170" t="s">
        <v>372</v>
      </c>
      <c r="N10" s="158" t="s">
        <v>379</v>
      </c>
      <c r="O10" s="172" t="s">
        <v>372</v>
      </c>
      <c r="P10" s="163" t="s">
        <v>372</v>
      </c>
    </row>
    <row r="11" spans="1:16" s="146" customFormat="1" ht="12" x14ac:dyDescent="0.2">
      <c r="A11" s="156">
        <v>10</v>
      </c>
      <c r="B11" s="157" t="str">
        <f t="shared" si="0"/>
        <v>1964-11-25T02:50:05</v>
      </c>
      <c r="C11" s="158" t="s">
        <v>59</v>
      </c>
      <c r="D11" s="164">
        <v>1964</v>
      </c>
      <c r="E11" s="164">
        <v>11</v>
      </c>
      <c r="F11" s="164">
        <v>25</v>
      </c>
      <c r="G11" s="164" t="s">
        <v>354</v>
      </c>
      <c r="H11" s="164">
        <v>50</v>
      </c>
      <c r="I11" s="165" t="s">
        <v>355</v>
      </c>
      <c r="J11" s="166">
        <v>37.4</v>
      </c>
      <c r="K11" s="166">
        <v>-81.5</v>
      </c>
      <c r="L11" s="167">
        <v>4.5</v>
      </c>
      <c r="M11" s="162" t="s">
        <v>274</v>
      </c>
      <c r="N11" s="169" t="s">
        <v>380</v>
      </c>
      <c r="O11" s="171" t="s">
        <v>372</v>
      </c>
      <c r="P11" s="163" t="s">
        <v>372</v>
      </c>
    </row>
    <row r="12" spans="1:16" s="146" customFormat="1" ht="12" x14ac:dyDescent="0.2">
      <c r="A12" s="156">
        <v>11</v>
      </c>
      <c r="B12" s="157" t="str">
        <f t="shared" si="0"/>
        <v>1965-04-26T15:26:19.7</v>
      </c>
      <c r="C12" s="158" t="s">
        <v>59</v>
      </c>
      <c r="D12" s="164">
        <v>1965</v>
      </c>
      <c r="E12" s="164" t="s">
        <v>356</v>
      </c>
      <c r="F12" s="164">
        <v>26</v>
      </c>
      <c r="G12" s="164">
        <v>15</v>
      </c>
      <c r="H12" s="164">
        <v>26</v>
      </c>
      <c r="I12" s="165">
        <v>19.7</v>
      </c>
      <c r="J12" s="166">
        <v>37.325000000000003</v>
      </c>
      <c r="K12" s="166">
        <v>-81.602000000000004</v>
      </c>
      <c r="L12" s="167">
        <v>3.5</v>
      </c>
      <c r="M12" s="162" t="s">
        <v>155</v>
      </c>
      <c r="N12" s="169" t="s">
        <v>380</v>
      </c>
      <c r="O12" s="171" t="s">
        <v>372</v>
      </c>
      <c r="P12" s="163" t="s">
        <v>372</v>
      </c>
    </row>
    <row r="13" spans="1:16" s="146" customFormat="1" ht="12" x14ac:dyDescent="0.2">
      <c r="A13" s="156">
        <v>12</v>
      </c>
      <c r="B13" s="157" t="str">
        <f t="shared" si="0"/>
        <v>1966-09-28T00:00:00</v>
      </c>
      <c r="C13" s="158" t="s">
        <v>387</v>
      </c>
      <c r="D13" s="159">
        <v>1966</v>
      </c>
      <c r="E13" s="159" t="s">
        <v>361</v>
      </c>
      <c r="F13" s="159">
        <v>28</v>
      </c>
      <c r="G13" s="159" t="s">
        <v>353</v>
      </c>
      <c r="H13" s="159" t="s">
        <v>353</v>
      </c>
      <c r="I13" s="160" t="s">
        <v>353</v>
      </c>
      <c r="J13" s="161">
        <v>39.299999999999997</v>
      </c>
      <c r="K13" s="161">
        <v>-80.3</v>
      </c>
      <c r="L13" s="162">
        <v>3.1</v>
      </c>
      <c r="M13" s="170" t="s">
        <v>372</v>
      </c>
      <c r="N13" s="158" t="s">
        <v>380</v>
      </c>
      <c r="O13" s="158">
        <v>4</v>
      </c>
      <c r="P13" s="163" t="s">
        <v>372</v>
      </c>
    </row>
    <row r="14" spans="1:16" s="146" customFormat="1" ht="12" x14ac:dyDescent="0.2">
      <c r="A14" s="156">
        <v>13</v>
      </c>
      <c r="B14" s="157" t="str">
        <f t="shared" si="0"/>
        <v>1967-12-16T12:23:33.4</v>
      </c>
      <c r="C14" s="158" t="s">
        <v>59</v>
      </c>
      <c r="D14" s="164">
        <v>1967</v>
      </c>
      <c r="E14" s="164">
        <v>12</v>
      </c>
      <c r="F14" s="164">
        <v>16</v>
      </c>
      <c r="G14" s="164">
        <v>12</v>
      </c>
      <c r="H14" s="164">
        <v>23</v>
      </c>
      <c r="I14" s="165">
        <v>33.4</v>
      </c>
      <c r="J14" s="166">
        <v>37.36</v>
      </c>
      <c r="K14" s="166">
        <v>-81.603999999999999</v>
      </c>
      <c r="L14" s="167">
        <v>3.5</v>
      </c>
      <c r="M14" s="162" t="s">
        <v>274</v>
      </c>
      <c r="N14" s="169" t="s">
        <v>380</v>
      </c>
      <c r="O14" s="173" t="s">
        <v>372</v>
      </c>
      <c r="P14" s="163" t="s">
        <v>372</v>
      </c>
    </row>
    <row r="15" spans="1:16" s="146" customFormat="1" ht="12" x14ac:dyDescent="0.2">
      <c r="A15" s="156">
        <v>14</v>
      </c>
      <c r="B15" s="157" t="str">
        <f t="shared" si="0"/>
        <v>1969-11-20T01:00:09.3</v>
      </c>
      <c r="C15" s="158" t="s">
        <v>300</v>
      </c>
      <c r="D15" s="164">
        <v>1969</v>
      </c>
      <c r="E15" s="164">
        <v>11</v>
      </c>
      <c r="F15" s="164">
        <v>20</v>
      </c>
      <c r="G15" s="164" t="s">
        <v>358</v>
      </c>
      <c r="H15" s="164" t="s">
        <v>353</v>
      </c>
      <c r="I15" s="165" t="s">
        <v>362</v>
      </c>
      <c r="J15" s="166">
        <v>37.448999999999998</v>
      </c>
      <c r="K15" s="166">
        <v>-80.932000000000002</v>
      </c>
      <c r="L15" s="167">
        <v>4.5999999999999996</v>
      </c>
      <c r="M15" s="162" t="s">
        <v>155</v>
      </c>
      <c r="N15" s="169" t="s">
        <v>380</v>
      </c>
      <c r="O15" s="169">
        <v>6</v>
      </c>
      <c r="P15" s="163" t="s">
        <v>372</v>
      </c>
    </row>
    <row r="16" spans="1:16" s="146" customFormat="1" ht="12" x14ac:dyDescent="0.2">
      <c r="A16" s="156">
        <v>15</v>
      </c>
      <c r="B16" s="174" t="s">
        <v>293</v>
      </c>
      <c r="C16" s="158" t="s">
        <v>300</v>
      </c>
      <c r="D16" s="169" t="str">
        <f>LEFT(B16,4)</f>
        <v>1969</v>
      </c>
      <c r="E16" s="169" t="str">
        <f>MID(B16,6,2)</f>
        <v>11</v>
      </c>
      <c r="F16" s="169" t="str">
        <f>MID(B16,9,2)</f>
        <v>20</v>
      </c>
      <c r="G16" s="169" t="str">
        <f>MID(B16,12,2)</f>
        <v>01</v>
      </c>
      <c r="H16" s="169" t="str">
        <f>MID(B16,15,2)</f>
        <v>00</v>
      </c>
      <c r="I16" s="174" t="str">
        <f>MID(B16,18,6)</f>
        <v>10.700</v>
      </c>
      <c r="J16" s="175">
        <v>37.448999999999998</v>
      </c>
      <c r="K16" s="175">
        <v>-80.932000000000002</v>
      </c>
      <c r="L16" s="176">
        <v>4.54</v>
      </c>
      <c r="M16" s="169" t="s">
        <v>149</v>
      </c>
      <c r="N16" s="169" t="s">
        <v>380</v>
      </c>
      <c r="O16" s="169">
        <v>5</v>
      </c>
      <c r="P16" s="177" t="s">
        <v>299</v>
      </c>
    </row>
    <row r="17" spans="1:16" s="146" customFormat="1" ht="12" x14ac:dyDescent="0.2">
      <c r="A17" s="156">
        <v>16</v>
      </c>
      <c r="B17" s="157" t="str">
        <f>CONCATENATE(D17,"-",E17,"-",F17,"T",G17,":",H17,":",I17)</f>
        <v>1970-08-11T06:14:25.5</v>
      </c>
      <c r="C17" s="158" t="s">
        <v>175</v>
      </c>
      <c r="D17" s="164">
        <v>1970</v>
      </c>
      <c r="E17" s="164" t="s">
        <v>359</v>
      </c>
      <c r="F17" s="164">
        <v>11</v>
      </c>
      <c r="G17" s="164" t="s">
        <v>357</v>
      </c>
      <c r="H17" s="164">
        <v>14</v>
      </c>
      <c r="I17" s="165">
        <v>25.5</v>
      </c>
      <c r="J17" s="166">
        <v>38.229999999999997</v>
      </c>
      <c r="K17" s="166">
        <v>-82.05</v>
      </c>
      <c r="L17" s="167">
        <v>2.8</v>
      </c>
      <c r="M17" s="162" t="s">
        <v>155</v>
      </c>
      <c r="N17" s="169" t="s">
        <v>380</v>
      </c>
      <c r="O17" s="169">
        <v>4</v>
      </c>
      <c r="P17" s="163" t="s">
        <v>372</v>
      </c>
    </row>
    <row r="18" spans="1:16" s="146" customFormat="1" ht="12" x14ac:dyDescent="0.2">
      <c r="A18" s="156">
        <v>17</v>
      </c>
      <c r="B18" s="157" t="str">
        <f>CONCATENATE(D18,"-",E18,"-",F18,"T",G18,":",H18,":",I18)</f>
        <v>1971-04-01T05:05:11</v>
      </c>
      <c r="C18" s="158" t="s">
        <v>59</v>
      </c>
      <c r="D18" s="159">
        <v>1971</v>
      </c>
      <c r="E18" s="159" t="s">
        <v>356</v>
      </c>
      <c r="F18" s="159" t="s">
        <v>358</v>
      </c>
      <c r="G18" s="159" t="s">
        <v>355</v>
      </c>
      <c r="H18" s="159" t="s">
        <v>355</v>
      </c>
      <c r="I18" s="160">
        <v>11</v>
      </c>
      <c r="J18" s="161">
        <v>37.4</v>
      </c>
      <c r="K18" s="161">
        <v>-81.599999999999994</v>
      </c>
      <c r="L18" s="162">
        <v>3</v>
      </c>
      <c r="M18" s="162" t="s">
        <v>274</v>
      </c>
      <c r="N18" s="158" t="s">
        <v>380</v>
      </c>
      <c r="O18" s="158">
        <v>0</v>
      </c>
      <c r="P18" s="163" t="s">
        <v>372</v>
      </c>
    </row>
    <row r="19" spans="1:16" s="146" customFormat="1" ht="12" x14ac:dyDescent="0.2">
      <c r="A19" s="156">
        <v>18</v>
      </c>
      <c r="B19" s="157" t="str">
        <f>CONCATENATE(D19,"-",E19,"-",F19,"T",G19,":",H19,":",I19)</f>
        <v>1972-01-09T23:24:29</v>
      </c>
      <c r="C19" s="158" t="s">
        <v>59</v>
      </c>
      <c r="D19" s="159">
        <v>1972</v>
      </c>
      <c r="E19" s="159" t="s">
        <v>358</v>
      </c>
      <c r="F19" s="159" t="s">
        <v>361</v>
      </c>
      <c r="G19" s="159">
        <v>23</v>
      </c>
      <c r="H19" s="159">
        <v>24</v>
      </c>
      <c r="I19" s="160">
        <v>29</v>
      </c>
      <c r="J19" s="161">
        <v>37.4</v>
      </c>
      <c r="K19" s="161">
        <v>-81.599999999999994</v>
      </c>
      <c r="L19" s="162">
        <v>3.7</v>
      </c>
      <c r="M19" s="162" t="s">
        <v>155</v>
      </c>
      <c r="N19" s="158" t="s">
        <v>380</v>
      </c>
      <c r="O19" s="158">
        <v>0</v>
      </c>
      <c r="P19" s="163" t="s">
        <v>372</v>
      </c>
    </row>
    <row r="20" spans="1:16" s="146" customFormat="1" ht="12" x14ac:dyDescent="0.2">
      <c r="A20" s="156">
        <v>19</v>
      </c>
      <c r="B20" s="157" t="str">
        <f>CONCATENATE(D20,"-",E20,"-",F20,"T",G20,":",H20,":",I20)</f>
        <v>1972-09-12T15:17:13.7</v>
      </c>
      <c r="C20" s="169" t="s">
        <v>386</v>
      </c>
      <c r="D20" s="164">
        <v>1972</v>
      </c>
      <c r="E20" s="164" t="s">
        <v>361</v>
      </c>
      <c r="F20" s="164">
        <v>12</v>
      </c>
      <c r="G20" s="164">
        <v>15</v>
      </c>
      <c r="H20" s="164">
        <v>17</v>
      </c>
      <c r="I20" s="165">
        <v>13.7</v>
      </c>
      <c r="J20" s="166">
        <v>39.6</v>
      </c>
      <c r="K20" s="166">
        <v>-79.900000000000006</v>
      </c>
      <c r="L20" s="167">
        <v>2.9</v>
      </c>
      <c r="M20" s="162" t="s">
        <v>274</v>
      </c>
      <c r="N20" s="169" t="s">
        <v>379</v>
      </c>
      <c r="O20" s="169">
        <v>3</v>
      </c>
      <c r="P20" s="163" t="s">
        <v>372</v>
      </c>
    </row>
    <row r="21" spans="1:16" s="146" customFormat="1" ht="12" x14ac:dyDescent="0.2">
      <c r="A21" s="156">
        <v>20</v>
      </c>
      <c r="B21" s="174" t="s">
        <v>285</v>
      </c>
      <c r="C21" s="169" t="s">
        <v>292</v>
      </c>
      <c r="D21" s="169" t="str">
        <f>LEFT(B21,4)</f>
        <v>1974</v>
      </c>
      <c r="E21" s="169" t="str">
        <f>MID(B21,6,2)</f>
        <v>10</v>
      </c>
      <c r="F21" s="169" t="str">
        <f>MID(B21,9,2)</f>
        <v>20</v>
      </c>
      <c r="G21" s="169" t="str">
        <f>MID(B21,12,2)</f>
        <v>15</v>
      </c>
      <c r="H21" s="169" t="str">
        <f>MID(B21,15,2)</f>
        <v>13</v>
      </c>
      <c r="I21" s="174" t="str">
        <f>MID(B21,18,6)</f>
        <v>55.100</v>
      </c>
      <c r="J21" s="175">
        <v>39.094999999999999</v>
      </c>
      <c r="K21" s="175">
        <v>-81.593000000000004</v>
      </c>
      <c r="L21" s="176">
        <v>3.4</v>
      </c>
      <c r="M21" s="169" t="s">
        <v>279</v>
      </c>
      <c r="N21" s="169" t="s">
        <v>380</v>
      </c>
      <c r="O21" s="178" t="s">
        <v>372</v>
      </c>
      <c r="P21" s="177" t="s">
        <v>577</v>
      </c>
    </row>
    <row r="22" spans="1:16" s="146" customFormat="1" ht="12" x14ac:dyDescent="0.2">
      <c r="A22" s="156">
        <v>21</v>
      </c>
      <c r="B22" s="174" t="s">
        <v>278</v>
      </c>
      <c r="C22" s="169" t="s">
        <v>284</v>
      </c>
      <c r="D22" s="169" t="str">
        <f>LEFT(B22,4)</f>
        <v>1976</v>
      </c>
      <c r="E22" s="169" t="str">
        <f>MID(B22,6,2)</f>
        <v>01</v>
      </c>
      <c r="F22" s="169" t="str">
        <f>MID(B22,9,2)</f>
        <v>30</v>
      </c>
      <c r="G22" s="169" t="str">
        <f>MID(B22,12,2)</f>
        <v>18</v>
      </c>
      <c r="H22" s="169" t="str">
        <f>MID(B22,15,2)</f>
        <v>58</v>
      </c>
      <c r="I22" s="174" t="str">
        <f>MID(B22,18,6)</f>
        <v>49.800</v>
      </c>
      <c r="J22" s="175">
        <v>39.683</v>
      </c>
      <c r="K22" s="175">
        <v>-78.17</v>
      </c>
      <c r="L22" s="176">
        <v>2.8</v>
      </c>
      <c r="M22" s="169" t="s">
        <v>279</v>
      </c>
      <c r="N22" s="169" t="s">
        <v>380</v>
      </c>
      <c r="O22" s="178" t="s">
        <v>372</v>
      </c>
      <c r="P22" s="177" t="s">
        <v>283</v>
      </c>
    </row>
    <row r="23" spans="1:16" s="146" customFormat="1" ht="12" x14ac:dyDescent="0.2">
      <c r="A23" s="156">
        <v>22</v>
      </c>
      <c r="B23" s="157" t="str">
        <f>CONCATENATE(D23,"-",E23,"-",F23,"T",G23,":",H23,":",I23)</f>
        <v>1976-05-06T18:46:08.1</v>
      </c>
      <c r="C23" s="169" t="s">
        <v>386</v>
      </c>
      <c r="D23" s="179">
        <v>1976</v>
      </c>
      <c r="E23" s="164" t="s">
        <v>355</v>
      </c>
      <c r="F23" s="164" t="s">
        <v>357</v>
      </c>
      <c r="G23" s="164">
        <v>18</v>
      </c>
      <c r="H23" s="164">
        <v>46</v>
      </c>
      <c r="I23" s="165" t="s">
        <v>363</v>
      </c>
      <c r="J23" s="166">
        <v>39.6</v>
      </c>
      <c r="K23" s="166">
        <v>-79.900000000000006</v>
      </c>
      <c r="L23" s="167">
        <v>3.1</v>
      </c>
      <c r="M23" s="169" t="s">
        <v>274</v>
      </c>
      <c r="N23" s="169" t="s">
        <v>379</v>
      </c>
      <c r="O23" s="169">
        <v>4</v>
      </c>
      <c r="P23" s="163" t="s">
        <v>372</v>
      </c>
    </row>
    <row r="24" spans="1:16" s="146" customFormat="1" ht="12" x14ac:dyDescent="0.2">
      <c r="A24" s="156">
        <v>23</v>
      </c>
      <c r="B24" s="174" t="s">
        <v>273</v>
      </c>
      <c r="C24" s="169" t="s">
        <v>59</v>
      </c>
      <c r="D24" s="169" t="str">
        <f>LEFT(B24,4)</f>
        <v>1976</v>
      </c>
      <c r="E24" s="169" t="str">
        <f>MID(B24,6,2)</f>
        <v>06</v>
      </c>
      <c r="F24" s="169" t="str">
        <f>MID(B24,9,2)</f>
        <v>19</v>
      </c>
      <c r="G24" s="169" t="str">
        <f>MID(B24,12,2)</f>
        <v>05</v>
      </c>
      <c r="H24" s="169" t="str">
        <f>MID(B24,15,2)</f>
        <v>54</v>
      </c>
      <c r="I24" s="174" t="str">
        <f>MID(B24,18,6)</f>
        <v>13.900</v>
      </c>
      <c r="J24" s="175">
        <v>37.362000000000002</v>
      </c>
      <c r="K24" s="175">
        <v>-81.623999999999995</v>
      </c>
      <c r="L24" s="176">
        <v>4.7</v>
      </c>
      <c r="M24" s="169" t="s">
        <v>274</v>
      </c>
      <c r="N24" s="169" t="s">
        <v>380</v>
      </c>
      <c r="O24" s="169">
        <v>6</v>
      </c>
      <c r="P24" s="177" t="s">
        <v>277</v>
      </c>
    </row>
    <row r="25" spans="1:16" s="146" customFormat="1" ht="12" x14ac:dyDescent="0.2">
      <c r="A25" s="156">
        <v>24</v>
      </c>
      <c r="B25" s="157" t="str">
        <f t="shared" ref="B25:B55" si="1">CONCATENATE(D25,"-",E25,"-",F25,"T",G25,":",H25,":",I25)</f>
        <v>1976-07-03T20:53:45.08</v>
      </c>
      <c r="C25" s="169" t="s">
        <v>300</v>
      </c>
      <c r="D25" s="164">
        <v>1976</v>
      </c>
      <c r="E25" s="164" t="s">
        <v>352</v>
      </c>
      <c r="F25" s="164" t="s">
        <v>360</v>
      </c>
      <c r="G25" s="164">
        <v>20</v>
      </c>
      <c r="H25" s="164">
        <v>53</v>
      </c>
      <c r="I25" s="165" t="s">
        <v>364</v>
      </c>
      <c r="J25" s="166">
        <v>37.32</v>
      </c>
      <c r="K25" s="166">
        <v>-81.13</v>
      </c>
      <c r="L25" s="167">
        <v>2.7</v>
      </c>
      <c r="M25" s="162" t="s">
        <v>155</v>
      </c>
      <c r="N25" s="169" t="s">
        <v>380</v>
      </c>
      <c r="O25" s="173" t="s">
        <v>372</v>
      </c>
      <c r="P25" s="163" t="s">
        <v>372</v>
      </c>
    </row>
    <row r="26" spans="1:16" s="146" customFormat="1" ht="12" x14ac:dyDescent="0.2">
      <c r="A26" s="156">
        <v>25</v>
      </c>
      <c r="B26" s="157" t="str">
        <f t="shared" si="1"/>
        <v>1978-08-14T04:50:05.4</v>
      </c>
      <c r="C26" s="169" t="s">
        <v>388</v>
      </c>
      <c r="D26" s="164">
        <v>1978</v>
      </c>
      <c r="E26" s="164" t="s">
        <v>359</v>
      </c>
      <c r="F26" s="164">
        <v>14</v>
      </c>
      <c r="G26" s="164" t="s">
        <v>356</v>
      </c>
      <c r="H26" s="164">
        <v>50</v>
      </c>
      <c r="I26" s="165" t="s">
        <v>365</v>
      </c>
      <c r="J26" s="166">
        <v>37.939</v>
      </c>
      <c r="K26" s="166">
        <v>-80.873999999999995</v>
      </c>
      <c r="L26" s="167">
        <v>1.6</v>
      </c>
      <c r="M26" s="169" t="s">
        <v>619</v>
      </c>
      <c r="N26" s="169" t="s">
        <v>380</v>
      </c>
      <c r="O26" s="173" t="s">
        <v>372</v>
      </c>
      <c r="P26" s="163" t="s">
        <v>372</v>
      </c>
    </row>
    <row r="27" spans="1:16" s="146" customFormat="1" ht="12" x14ac:dyDescent="0.2">
      <c r="A27" s="156">
        <v>26</v>
      </c>
      <c r="B27" s="157" t="str">
        <f t="shared" si="1"/>
        <v>1979-09-16T09:39:22.6</v>
      </c>
      <c r="C27" s="169" t="s">
        <v>45</v>
      </c>
      <c r="D27" s="164">
        <v>1979</v>
      </c>
      <c r="E27" s="164" t="s">
        <v>361</v>
      </c>
      <c r="F27" s="164">
        <v>16</v>
      </c>
      <c r="G27" s="164" t="s">
        <v>361</v>
      </c>
      <c r="H27" s="164">
        <v>39</v>
      </c>
      <c r="I27" s="165">
        <v>22.6</v>
      </c>
      <c r="J27" s="166">
        <v>38.098999999999997</v>
      </c>
      <c r="K27" s="166">
        <v>-80.239999999999995</v>
      </c>
      <c r="L27" s="167">
        <v>1.6</v>
      </c>
      <c r="M27" s="169" t="s">
        <v>619</v>
      </c>
      <c r="N27" s="169" t="s">
        <v>380</v>
      </c>
      <c r="O27" s="171" t="s">
        <v>372</v>
      </c>
      <c r="P27" s="163" t="s">
        <v>372</v>
      </c>
    </row>
    <row r="28" spans="1:16" s="146" customFormat="1" ht="12" x14ac:dyDescent="0.2">
      <c r="A28" s="156">
        <v>27</v>
      </c>
      <c r="B28" s="157" t="str">
        <f t="shared" si="1"/>
        <v>1979-09-19T00:45:57.4</v>
      </c>
      <c r="C28" s="169" t="s">
        <v>45</v>
      </c>
      <c r="D28" s="164">
        <v>1979</v>
      </c>
      <c r="E28" s="164" t="s">
        <v>361</v>
      </c>
      <c r="F28" s="164">
        <v>19</v>
      </c>
      <c r="G28" s="164" t="s">
        <v>353</v>
      </c>
      <c r="H28" s="164">
        <v>45</v>
      </c>
      <c r="I28" s="165">
        <v>57.4</v>
      </c>
      <c r="J28" s="166">
        <v>38.11</v>
      </c>
      <c r="K28" s="166">
        <v>-80.242999999999995</v>
      </c>
      <c r="L28" s="167">
        <v>2</v>
      </c>
      <c r="M28" s="169" t="s">
        <v>619</v>
      </c>
      <c r="N28" s="169" t="s">
        <v>380</v>
      </c>
      <c r="O28" s="173" t="s">
        <v>372</v>
      </c>
      <c r="P28" s="163" t="s">
        <v>372</v>
      </c>
    </row>
    <row r="29" spans="1:16" s="146" customFormat="1" ht="12" x14ac:dyDescent="0.2">
      <c r="A29" s="156">
        <v>28</v>
      </c>
      <c r="B29" s="157" t="str">
        <f t="shared" si="1"/>
        <v>1979-10-31T08:32:47.3</v>
      </c>
      <c r="C29" s="169" t="s">
        <v>181</v>
      </c>
      <c r="D29" s="164">
        <v>1979</v>
      </c>
      <c r="E29" s="164">
        <v>10</v>
      </c>
      <c r="F29" s="164">
        <v>31</v>
      </c>
      <c r="G29" s="164" t="s">
        <v>359</v>
      </c>
      <c r="H29" s="164">
        <v>32</v>
      </c>
      <c r="I29" s="165">
        <v>47.3</v>
      </c>
      <c r="J29" s="166">
        <v>37.616999999999997</v>
      </c>
      <c r="K29" s="166">
        <v>-81.206999999999994</v>
      </c>
      <c r="L29" s="167">
        <v>0.8</v>
      </c>
      <c r="M29" s="169" t="s">
        <v>619</v>
      </c>
      <c r="N29" s="169" t="s">
        <v>380</v>
      </c>
      <c r="O29" s="173" t="s">
        <v>372</v>
      </c>
      <c r="P29" s="163" t="s">
        <v>372</v>
      </c>
    </row>
    <row r="30" spans="1:16" s="146" customFormat="1" ht="12" x14ac:dyDescent="0.2">
      <c r="A30" s="156">
        <v>29</v>
      </c>
      <c r="B30" s="157" t="str">
        <f t="shared" si="1"/>
        <v>1980-04-10T22:33:15.7</v>
      </c>
      <c r="C30" s="169" t="s">
        <v>300</v>
      </c>
      <c r="D30" s="164">
        <v>1980</v>
      </c>
      <c r="E30" s="164" t="s">
        <v>356</v>
      </c>
      <c r="F30" s="164">
        <v>10</v>
      </c>
      <c r="G30" s="164">
        <v>22</v>
      </c>
      <c r="H30" s="164">
        <v>33</v>
      </c>
      <c r="I30" s="165">
        <v>15.7</v>
      </c>
      <c r="J30" s="166">
        <v>37.487000000000002</v>
      </c>
      <c r="K30" s="166">
        <v>-81.085999999999999</v>
      </c>
      <c r="L30" s="167">
        <v>0.7</v>
      </c>
      <c r="M30" s="169" t="s">
        <v>619</v>
      </c>
      <c r="N30" s="169" t="s">
        <v>380</v>
      </c>
      <c r="O30" s="173" t="s">
        <v>372</v>
      </c>
      <c r="P30" s="163" t="s">
        <v>372</v>
      </c>
    </row>
    <row r="31" spans="1:16" s="146" customFormat="1" ht="12" x14ac:dyDescent="0.2">
      <c r="A31" s="156">
        <v>30</v>
      </c>
      <c r="B31" s="157" t="str">
        <f t="shared" si="1"/>
        <v>1980-09-21T10:02:46.3</v>
      </c>
      <c r="C31" s="169" t="s">
        <v>45</v>
      </c>
      <c r="D31" s="164">
        <v>1980</v>
      </c>
      <c r="E31" s="164" t="s">
        <v>361</v>
      </c>
      <c r="F31" s="164">
        <v>21</v>
      </c>
      <c r="G31" s="164">
        <v>10</v>
      </c>
      <c r="H31" s="164" t="s">
        <v>354</v>
      </c>
      <c r="I31" s="165">
        <v>46.3</v>
      </c>
      <c r="J31" s="166">
        <v>38.174999999999997</v>
      </c>
      <c r="K31" s="166">
        <v>-80.069999999999993</v>
      </c>
      <c r="L31" s="167">
        <v>1.4</v>
      </c>
      <c r="M31" s="169" t="s">
        <v>619</v>
      </c>
      <c r="N31" s="169" t="s">
        <v>380</v>
      </c>
      <c r="O31" s="173" t="s">
        <v>372</v>
      </c>
      <c r="P31" s="163" t="s">
        <v>372</v>
      </c>
    </row>
    <row r="32" spans="1:16" s="146" customFormat="1" ht="12" x14ac:dyDescent="0.2">
      <c r="A32" s="156">
        <v>31</v>
      </c>
      <c r="B32" s="157" t="str">
        <f t="shared" si="1"/>
        <v>1980-10-16T03:48:07.6</v>
      </c>
      <c r="C32" s="169" t="s">
        <v>45</v>
      </c>
      <c r="D32" s="164">
        <v>1980</v>
      </c>
      <c r="E32" s="164">
        <v>10</v>
      </c>
      <c r="F32" s="164">
        <v>16</v>
      </c>
      <c r="G32" s="164" t="s">
        <v>360</v>
      </c>
      <c r="H32" s="164">
        <v>48</v>
      </c>
      <c r="I32" s="165" t="s">
        <v>366</v>
      </c>
      <c r="J32" s="166">
        <v>38.066000000000003</v>
      </c>
      <c r="K32" s="166">
        <v>-80.215000000000003</v>
      </c>
      <c r="L32" s="167">
        <v>1.1000000000000001</v>
      </c>
      <c r="M32" s="169" t="s">
        <v>619</v>
      </c>
      <c r="N32" s="169" t="s">
        <v>380</v>
      </c>
      <c r="O32" s="171" t="s">
        <v>372</v>
      </c>
      <c r="P32" s="163" t="s">
        <v>372</v>
      </c>
    </row>
    <row r="33" spans="1:16" s="146" customFormat="1" ht="12" x14ac:dyDescent="0.2">
      <c r="A33" s="156">
        <v>32</v>
      </c>
      <c r="B33" s="157" t="str">
        <f t="shared" si="1"/>
        <v>1980-11-05T21:48:14.2</v>
      </c>
      <c r="C33" s="169" t="s">
        <v>45</v>
      </c>
      <c r="D33" s="164">
        <v>1980</v>
      </c>
      <c r="E33" s="164">
        <v>11</v>
      </c>
      <c r="F33" s="164" t="s">
        <v>355</v>
      </c>
      <c r="G33" s="164">
        <v>21</v>
      </c>
      <c r="H33" s="164">
        <v>48</v>
      </c>
      <c r="I33" s="165">
        <v>14.2</v>
      </c>
      <c r="J33" s="166">
        <v>38.188000000000002</v>
      </c>
      <c r="K33" s="166">
        <v>-79.936000000000007</v>
      </c>
      <c r="L33" s="167">
        <v>3</v>
      </c>
      <c r="M33" s="169" t="s">
        <v>96</v>
      </c>
      <c r="N33" s="169" t="s">
        <v>380</v>
      </c>
      <c r="O33" s="173" t="s">
        <v>372</v>
      </c>
      <c r="P33" s="163" t="s">
        <v>372</v>
      </c>
    </row>
    <row r="34" spans="1:16" s="146" customFormat="1" ht="12" x14ac:dyDescent="0.2">
      <c r="A34" s="156">
        <v>33</v>
      </c>
      <c r="B34" s="157" t="str">
        <f t="shared" si="1"/>
        <v>1980-11-25T07:44:04</v>
      </c>
      <c r="C34" s="169" t="s">
        <v>45</v>
      </c>
      <c r="D34" s="164">
        <v>1980</v>
      </c>
      <c r="E34" s="164">
        <v>11</v>
      </c>
      <c r="F34" s="164">
        <v>25</v>
      </c>
      <c r="G34" s="164" t="s">
        <v>352</v>
      </c>
      <c r="H34" s="164">
        <v>44</v>
      </c>
      <c r="I34" s="165" t="s">
        <v>356</v>
      </c>
      <c r="J34" s="166">
        <v>38.094999999999999</v>
      </c>
      <c r="K34" s="166">
        <v>-80.123000000000005</v>
      </c>
      <c r="L34" s="167">
        <v>0.6</v>
      </c>
      <c r="M34" s="169" t="s">
        <v>31</v>
      </c>
      <c r="N34" s="169" t="s">
        <v>380</v>
      </c>
      <c r="O34" s="171" t="s">
        <v>372</v>
      </c>
      <c r="P34" s="163" t="s">
        <v>372</v>
      </c>
    </row>
    <row r="35" spans="1:16" s="146" customFormat="1" ht="12" x14ac:dyDescent="0.2">
      <c r="A35" s="156">
        <v>34</v>
      </c>
      <c r="B35" s="157" t="str">
        <f t="shared" si="1"/>
        <v>1981-11-30T17:33:11</v>
      </c>
      <c r="C35" s="169" t="s">
        <v>94</v>
      </c>
      <c r="D35" s="164">
        <v>1981</v>
      </c>
      <c r="E35" s="164">
        <v>11</v>
      </c>
      <c r="F35" s="164">
        <v>30</v>
      </c>
      <c r="G35" s="164">
        <v>17</v>
      </c>
      <c r="H35" s="164">
        <v>33</v>
      </c>
      <c r="I35" s="165">
        <v>11</v>
      </c>
      <c r="J35" s="166">
        <v>37.630000000000003</v>
      </c>
      <c r="K35" s="166">
        <v>-82.2</v>
      </c>
      <c r="L35" s="167">
        <v>2.5</v>
      </c>
      <c r="M35" s="169" t="s">
        <v>619</v>
      </c>
      <c r="N35" s="169" t="s">
        <v>380</v>
      </c>
      <c r="O35" s="171" t="s">
        <v>372</v>
      </c>
      <c r="P35" s="163" t="s">
        <v>372</v>
      </c>
    </row>
    <row r="36" spans="1:16" s="146" customFormat="1" ht="12" x14ac:dyDescent="0.2">
      <c r="A36" s="156">
        <v>35</v>
      </c>
      <c r="B36" s="157" t="str">
        <f t="shared" si="1"/>
        <v>1982-06-23T16:17:34.1</v>
      </c>
      <c r="C36" s="169" t="s">
        <v>388</v>
      </c>
      <c r="D36" s="164">
        <v>1982</v>
      </c>
      <c r="E36" s="164" t="s">
        <v>357</v>
      </c>
      <c r="F36" s="164">
        <v>23</v>
      </c>
      <c r="G36" s="164">
        <v>16</v>
      </c>
      <c r="H36" s="164">
        <v>17</v>
      </c>
      <c r="I36" s="165">
        <v>34.1</v>
      </c>
      <c r="J36" s="166">
        <v>37.869999999999997</v>
      </c>
      <c r="K36" s="166">
        <v>-80.956999999999994</v>
      </c>
      <c r="L36" s="167">
        <v>2.5</v>
      </c>
      <c r="M36" s="169" t="s">
        <v>31</v>
      </c>
      <c r="N36" s="169" t="s">
        <v>380</v>
      </c>
      <c r="O36" s="171" t="s">
        <v>372</v>
      </c>
      <c r="P36" s="163" t="s">
        <v>372</v>
      </c>
    </row>
    <row r="37" spans="1:16" s="146" customFormat="1" ht="12" x14ac:dyDescent="0.2">
      <c r="A37" s="156">
        <v>36</v>
      </c>
      <c r="B37" s="157" t="str">
        <f t="shared" si="1"/>
        <v>1983-01-21T05:33:20.4</v>
      </c>
      <c r="C37" s="169" t="s">
        <v>45</v>
      </c>
      <c r="D37" s="164">
        <v>1983</v>
      </c>
      <c r="E37" s="164" t="s">
        <v>358</v>
      </c>
      <c r="F37" s="164">
        <v>21</v>
      </c>
      <c r="G37" s="164" t="s">
        <v>355</v>
      </c>
      <c r="H37" s="164">
        <v>33</v>
      </c>
      <c r="I37" s="165">
        <v>20.399999999999999</v>
      </c>
      <c r="J37" s="166">
        <v>38.067</v>
      </c>
      <c r="K37" s="166">
        <v>-80.144000000000005</v>
      </c>
      <c r="L37" s="167">
        <v>0.4</v>
      </c>
      <c r="M37" s="169" t="s">
        <v>31</v>
      </c>
      <c r="N37" s="169" t="s">
        <v>380</v>
      </c>
      <c r="O37" s="173" t="s">
        <v>372</v>
      </c>
      <c r="P37" s="163" t="s">
        <v>372</v>
      </c>
    </row>
    <row r="38" spans="1:16" s="146" customFormat="1" ht="12" x14ac:dyDescent="0.2">
      <c r="A38" s="156">
        <v>37</v>
      </c>
      <c r="B38" s="157" t="str">
        <f t="shared" si="1"/>
        <v>1983-05-26T01:04:44.8</v>
      </c>
      <c r="C38" s="169" t="s">
        <v>39</v>
      </c>
      <c r="D38" s="164">
        <v>1983</v>
      </c>
      <c r="E38" s="164" t="s">
        <v>355</v>
      </c>
      <c r="F38" s="164">
        <v>26</v>
      </c>
      <c r="G38" s="164" t="s">
        <v>358</v>
      </c>
      <c r="H38" s="164" t="s">
        <v>356</v>
      </c>
      <c r="I38" s="165">
        <v>44.8</v>
      </c>
      <c r="J38" s="166">
        <v>37.506</v>
      </c>
      <c r="K38" s="166">
        <v>-80.316000000000003</v>
      </c>
      <c r="L38" s="167">
        <v>2.2000000000000002</v>
      </c>
      <c r="M38" s="169" t="s">
        <v>31</v>
      </c>
      <c r="N38" s="169" t="s">
        <v>380</v>
      </c>
      <c r="O38" s="173" t="s">
        <v>372</v>
      </c>
      <c r="P38" s="163" t="s">
        <v>372</v>
      </c>
    </row>
    <row r="39" spans="1:16" s="146" customFormat="1" ht="12" x14ac:dyDescent="0.2">
      <c r="A39" s="156">
        <v>38</v>
      </c>
      <c r="B39" s="157" t="str">
        <f t="shared" si="1"/>
        <v>1983-06-10T00:18:40.4</v>
      </c>
      <c r="C39" s="169" t="s">
        <v>65</v>
      </c>
      <c r="D39" s="164">
        <v>1983</v>
      </c>
      <c r="E39" s="164" t="s">
        <v>357</v>
      </c>
      <c r="F39" s="164">
        <v>10</v>
      </c>
      <c r="G39" s="164" t="s">
        <v>353</v>
      </c>
      <c r="H39" s="164">
        <v>18</v>
      </c>
      <c r="I39" s="165">
        <v>40.4</v>
      </c>
      <c r="J39" s="166">
        <v>37.948</v>
      </c>
      <c r="K39" s="166">
        <v>-80.162999999999997</v>
      </c>
      <c r="L39" s="167">
        <v>1.2</v>
      </c>
      <c r="M39" s="169" t="s">
        <v>31</v>
      </c>
      <c r="N39" s="169" t="s">
        <v>380</v>
      </c>
      <c r="O39" s="173" t="s">
        <v>372</v>
      </c>
      <c r="P39" s="163" t="s">
        <v>372</v>
      </c>
    </row>
    <row r="40" spans="1:16" s="146" customFormat="1" ht="12" x14ac:dyDescent="0.2">
      <c r="A40" s="156">
        <v>39</v>
      </c>
      <c r="B40" s="157" t="str">
        <f t="shared" si="1"/>
        <v>1983-06-10T00:24:57</v>
      </c>
      <c r="C40" s="169" t="s">
        <v>65</v>
      </c>
      <c r="D40" s="164">
        <v>1983</v>
      </c>
      <c r="E40" s="164" t="s">
        <v>357</v>
      </c>
      <c r="F40" s="164">
        <v>10</v>
      </c>
      <c r="G40" s="164" t="s">
        <v>353</v>
      </c>
      <c r="H40" s="164">
        <v>24</v>
      </c>
      <c r="I40" s="165">
        <v>57</v>
      </c>
      <c r="J40" s="166">
        <v>37.951000000000001</v>
      </c>
      <c r="K40" s="166">
        <v>-80.188999999999993</v>
      </c>
      <c r="L40" s="167">
        <v>1.2</v>
      </c>
      <c r="M40" s="169" t="s">
        <v>31</v>
      </c>
      <c r="N40" s="169" t="s">
        <v>380</v>
      </c>
      <c r="O40" s="173" t="s">
        <v>372</v>
      </c>
      <c r="P40" s="163" t="s">
        <v>372</v>
      </c>
    </row>
    <row r="41" spans="1:16" s="146" customFormat="1" ht="12" x14ac:dyDescent="0.2">
      <c r="A41" s="156">
        <v>40</v>
      </c>
      <c r="B41" s="157" t="str">
        <f t="shared" si="1"/>
        <v>1983-06-10T00:31:08.3</v>
      </c>
      <c r="C41" s="169" t="s">
        <v>65</v>
      </c>
      <c r="D41" s="164">
        <v>1983</v>
      </c>
      <c r="E41" s="164" t="s">
        <v>357</v>
      </c>
      <c r="F41" s="164">
        <v>10</v>
      </c>
      <c r="G41" s="164" t="s">
        <v>353</v>
      </c>
      <c r="H41" s="164">
        <v>31</v>
      </c>
      <c r="I41" s="165" t="s">
        <v>367</v>
      </c>
      <c r="J41" s="166">
        <v>37.938000000000002</v>
      </c>
      <c r="K41" s="166">
        <v>-80.168000000000006</v>
      </c>
      <c r="L41" s="167">
        <v>0.4</v>
      </c>
      <c r="M41" s="169" t="s">
        <v>31</v>
      </c>
      <c r="N41" s="169" t="s">
        <v>380</v>
      </c>
      <c r="O41" s="173" t="s">
        <v>372</v>
      </c>
      <c r="P41" s="163" t="s">
        <v>372</v>
      </c>
    </row>
    <row r="42" spans="1:16" s="146" customFormat="1" ht="12" x14ac:dyDescent="0.2">
      <c r="A42" s="156">
        <v>41</v>
      </c>
      <c r="B42" s="157" t="str">
        <f t="shared" si="1"/>
        <v>1983-07-20T04:41:40.9</v>
      </c>
      <c r="C42" s="169" t="s">
        <v>65</v>
      </c>
      <c r="D42" s="164">
        <v>1983</v>
      </c>
      <c r="E42" s="164" t="s">
        <v>352</v>
      </c>
      <c r="F42" s="164">
        <v>20</v>
      </c>
      <c r="G42" s="164" t="s">
        <v>356</v>
      </c>
      <c r="H42" s="164">
        <v>41</v>
      </c>
      <c r="I42" s="165">
        <v>40.9</v>
      </c>
      <c r="J42" s="166">
        <v>37.884999999999998</v>
      </c>
      <c r="K42" s="166">
        <v>-80.691000000000003</v>
      </c>
      <c r="L42" s="167">
        <v>1.6</v>
      </c>
      <c r="M42" s="169" t="s">
        <v>31</v>
      </c>
      <c r="N42" s="169" t="s">
        <v>380</v>
      </c>
      <c r="O42" s="171" t="s">
        <v>372</v>
      </c>
      <c r="P42" s="163" t="s">
        <v>372</v>
      </c>
    </row>
    <row r="43" spans="1:16" s="146" customFormat="1" ht="12" x14ac:dyDescent="0.2">
      <c r="A43" s="156">
        <v>42</v>
      </c>
      <c r="B43" s="157" t="str">
        <f t="shared" si="1"/>
        <v>1983-07-25T03:27:00.2</v>
      </c>
      <c r="C43" s="169" t="s">
        <v>256</v>
      </c>
      <c r="D43" s="164">
        <v>1983</v>
      </c>
      <c r="E43" s="164" t="s">
        <v>352</v>
      </c>
      <c r="F43" s="164">
        <v>25</v>
      </c>
      <c r="G43" s="164" t="s">
        <v>360</v>
      </c>
      <c r="H43" s="164">
        <v>27</v>
      </c>
      <c r="I43" s="165" t="s">
        <v>368</v>
      </c>
      <c r="J43" s="166">
        <v>37.496000000000002</v>
      </c>
      <c r="K43" s="166">
        <v>-81.352000000000004</v>
      </c>
      <c r="L43" s="167">
        <v>0.6</v>
      </c>
      <c r="M43" s="169" t="s">
        <v>31</v>
      </c>
      <c r="N43" s="169" t="s">
        <v>380</v>
      </c>
      <c r="O43" s="173" t="s">
        <v>372</v>
      </c>
      <c r="P43" s="163" t="s">
        <v>372</v>
      </c>
    </row>
    <row r="44" spans="1:16" s="146" customFormat="1" ht="12" x14ac:dyDescent="0.2">
      <c r="A44" s="156">
        <v>43</v>
      </c>
      <c r="B44" s="157" t="str">
        <f t="shared" si="1"/>
        <v>1983-11-13T16:51:06.7</v>
      </c>
      <c r="C44" s="169" t="s">
        <v>244</v>
      </c>
      <c r="D44" s="164">
        <v>1983</v>
      </c>
      <c r="E44" s="164">
        <v>11</v>
      </c>
      <c r="F44" s="164">
        <v>13</v>
      </c>
      <c r="G44" s="164">
        <v>16</v>
      </c>
      <c r="H44" s="164">
        <v>51</v>
      </c>
      <c r="I44" s="165" t="s">
        <v>369</v>
      </c>
      <c r="J44" s="166">
        <v>37.555999999999997</v>
      </c>
      <c r="K44" s="166">
        <v>-80.775000000000006</v>
      </c>
      <c r="L44" s="167">
        <v>0.4</v>
      </c>
      <c r="M44" s="169" t="s">
        <v>31</v>
      </c>
      <c r="N44" s="169" t="s">
        <v>380</v>
      </c>
      <c r="O44" s="173" t="s">
        <v>372</v>
      </c>
      <c r="P44" s="163" t="s">
        <v>372</v>
      </c>
    </row>
    <row r="45" spans="1:16" s="146" customFormat="1" ht="12" x14ac:dyDescent="0.2">
      <c r="A45" s="156">
        <v>44</v>
      </c>
      <c r="B45" s="157" t="str">
        <f t="shared" si="1"/>
        <v>1983-11-13T17:50:50.1</v>
      </c>
      <c r="C45" s="169" t="s">
        <v>39</v>
      </c>
      <c r="D45" s="164">
        <v>1983</v>
      </c>
      <c r="E45" s="164">
        <v>11</v>
      </c>
      <c r="F45" s="164">
        <v>13</v>
      </c>
      <c r="G45" s="164">
        <v>17</v>
      </c>
      <c r="H45" s="164">
        <v>50</v>
      </c>
      <c r="I45" s="165">
        <v>50.1</v>
      </c>
      <c r="J45" s="166">
        <v>37.558999999999997</v>
      </c>
      <c r="K45" s="166">
        <v>-80.753</v>
      </c>
      <c r="L45" s="167">
        <v>0.7</v>
      </c>
      <c r="M45" s="169" t="s">
        <v>31</v>
      </c>
      <c r="N45" s="169" t="s">
        <v>380</v>
      </c>
      <c r="O45" s="171" t="s">
        <v>372</v>
      </c>
      <c r="P45" s="163" t="s">
        <v>372</v>
      </c>
    </row>
    <row r="46" spans="1:16" s="146" customFormat="1" ht="12" x14ac:dyDescent="0.2">
      <c r="A46" s="156">
        <v>45</v>
      </c>
      <c r="B46" s="157" t="str">
        <f t="shared" si="1"/>
        <v>1983-11-25T16:27:47.8</v>
      </c>
      <c r="C46" s="169" t="s">
        <v>39</v>
      </c>
      <c r="D46" s="164">
        <v>1983</v>
      </c>
      <c r="E46" s="164">
        <v>11</v>
      </c>
      <c r="F46" s="164">
        <v>25</v>
      </c>
      <c r="G46" s="164">
        <v>16</v>
      </c>
      <c r="H46" s="164">
        <v>27</v>
      </c>
      <c r="I46" s="165">
        <v>47.8</v>
      </c>
      <c r="J46" s="166">
        <v>37.567999999999998</v>
      </c>
      <c r="K46" s="166">
        <v>-80.745000000000005</v>
      </c>
      <c r="L46" s="167">
        <v>0.7</v>
      </c>
      <c r="M46" s="169" t="s">
        <v>31</v>
      </c>
      <c r="N46" s="169" t="s">
        <v>380</v>
      </c>
      <c r="O46" s="173" t="s">
        <v>372</v>
      </c>
      <c r="P46" s="180" t="s">
        <v>372</v>
      </c>
    </row>
    <row r="47" spans="1:16" s="146" customFormat="1" ht="12" x14ac:dyDescent="0.2">
      <c r="A47" s="156">
        <v>46</v>
      </c>
      <c r="B47" s="157" t="str">
        <f t="shared" si="1"/>
        <v>1983-12-23T10:51:21.9</v>
      </c>
      <c r="C47" s="169" t="s">
        <v>244</v>
      </c>
      <c r="D47" s="164">
        <v>1983</v>
      </c>
      <c r="E47" s="164">
        <v>12</v>
      </c>
      <c r="F47" s="164">
        <v>23</v>
      </c>
      <c r="G47" s="164">
        <v>10</v>
      </c>
      <c r="H47" s="164">
        <v>51</v>
      </c>
      <c r="I47" s="165">
        <v>21.9</v>
      </c>
      <c r="J47" s="166">
        <v>37.765999999999998</v>
      </c>
      <c r="K47" s="166">
        <v>-80.837000000000003</v>
      </c>
      <c r="L47" s="167">
        <v>0.3</v>
      </c>
      <c r="M47" s="169" t="s">
        <v>31</v>
      </c>
      <c r="N47" s="169" t="s">
        <v>380</v>
      </c>
      <c r="O47" s="173" t="s">
        <v>372</v>
      </c>
      <c r="P47" s="180" t="s">
        <v>372</v>
      </c>
    </row>
    <row r="48" spans="1:16" s="146" customFormat="1" ht="12" x14ac:dyDescent="0.2">
      <c r="A48" s="156">
        <v>47</v>
      </c>
      <c r="B48" s="157" t="str">
        <f t="shared" si="1"/>
        <v>1984-02-02T05:10:19.7</v>
      </c>
      <c r="C48" s="169" t="s">
        <v>94</v>
      </c>
      <c r="D48" s="164">
        <v>1984</v>
      </c>
      <c r="E48" s="164" t="s">
        <v>354</v>
      </c>
      <c r="F48" s="164" t="s">
        <v>354</v>
      </c>
      <c r="G48" s="164" t="s">
        <v>355</v>
      </c>
      <c r="H48" s="164">
        <v>10</v>
      </c>
      <c r="I48" s="165">
        <v>19.7</v>
      </c>
      <c r="J48" s="166">
        <v>37.716999999999999</v>
      </c>
      <c r="K48" s="166">
        <v>-82.218000000000004</v>
      </c>
      <c r="L48" s="167">
        <v>1.9</v>
      </c>
      <c r="M48" s="169" t="s">
        <v>31</v>
      </c>
      <c r="N48" s="169" t="s">
        <v>380</v>
      </c>
      <c r="O48" s="173" t="s">
        <v>372</v>
      </c>
      <c r="P48" s="180" t="s">
        <v>372</v>
      </c>
    </row>
    <row r="49" spans="1:16" s="146" customFormat="1" ht="12" x14ac:dyDescent="0.2">
      <c r="A49" s="156">
        <v>48</v>
      </c>
      <c r="B49" s="157" t="str">
        <f t="shared" si="1"/>
        <v>1984-03-11T04:01:38.9</v>
      </c>
      <c r="C49" s="169" t="s">
        <v>244</v>
      </c>
      <c r="D49" s="164">
        <v>1984</v>
      </c>
      <c r="E49" s="164" t="s">
        <v>360</v>
      </c>
      <c r="F49" s="164">
        <v>11</v>
      </c>
      <c r="G49" s="164" t="s">
        <v>356</v>
      </c>
      <c r="H49" s="164" t="s">
        <v>358</v>
      </c>
      <c r="I49" s="165">
        <v>38.9</v>
      </c>
      <c r="J49" s="166">
        <v>37.473999999999997</v>
      </c>
      <c r="K49" s="166">
        <v>-80.900000000000006</v>
      </c>
      <c r="L49" s="167">
        <v>1.1000000000000001</v>
      </c>
      <c r="M49" s="169" t="s">
        <v>31</v>
      </c>
      <c r="N49" s="169" t="s">
        <v>380</v>
      </c>
      <c r="O49" s="173" t="s">
        <v>372</v>
      </c>
      <c r="P49" s="180" t="s">
        <v>372</v>
      </c>
    </row>
    <row r="50" spans="1:16" s="146" customFormat="1" ht="12" x14ac:dyDescent="0.2">
      <c r="A50" s="156">
        <v>49</v>
      </c>
      <c r="B50" s="157" t="str">
        <f t="shared" si="1"/>
        <v>1984-10-09T05:33:31.5</v>
      </c>
      <c r="C50" s="169" t="s">
        <v>244</v>
      </c>
      <c r="D50" s="164">
        <v>1984</v>
      </c>
      <c r="E50" s="164">
        <v>10</v>
      </c>
      <c r="F50" s="164" t="s">
        <v>361</v>
      </c>
      <c r="G50" s="164" t="s">
        <v>355</v>
      </c>
      <c r="H50" s="164">
        <v>33</v>
      </c>
      <c r="I50" s="165">
        <v>31.5</v>
      </c>
      <c r="J50" s="166">
        <v>37.713000000000001</v>
      </c>
      <c r="K50" s="166">
        <v>-80.891000000000005</v>
      </c>
      <c r="L50" s="167">
        <v>2.1</v>
      </c>
      <c r="M50" s="169" t="s">
        <v>31</v>
      </c>
      <c r="N50" s="169" t="s">
        <v>380</v>
      </c>
      <c r="O50" s="173" t="s">
        <v>372</v>
      </c>
      <c r="P50" s="180" t="s">
        <v>372</v>
      </c>
    </row>
    <row r="51" spans="1:16" s="146" customFormat="1" ht="12" x14ac:dyDescent="0.2">
      <c r="A51" s="156">
        <v>50</v>
      </c>
      <c r="B51" s="157" t="str">
        <f t="shared" si="1"/>
        <v>1984-12-21T13:12:21.9</v>
      </c>
      <c r="C51" s="169" t="s">
        <v>45</v>
      </c>
      <c r="D51" s="164">
        <v>1984</v>
      </c>
      <c r="E51" s="164">
        <v>12</v>
      </c>
      <c r="F51" s="164">
        <v>21</v>
      </c>
      <c r="G51" s="164">
        <v>13</v>
      </c>
      <c r="H51" s="164">
        <v>12</v>
      </c>
      <c r="I51" s="165">
        <v>21.9</v>
      </c>
      <c r="J51" s="166">
        <v>38.198</v>
      </c>
      <c r="K51" s="166">
        <v>-80.207999999999998</v>
      </c>
      <c r="L51" s="167">
        <v>1.6</v>
      </c>
      <c r="M51" s="169" t="s">
        <v>31</v>
      </c>
      <c r="N51" s="169" t="s">
        <v>380</v>
      </c>
      <c r="O51" s="173" t="s">
        <v>372</v>
      </c>
      <c r="P51" s="180" t="s">
        <v>372</v>
      </c>
    </row>
    <row r="52" spans="1:16" s="146" customFormat="1" ht="12" x14ac:dyDescent="0.2">
      <c r="A52" s="156">
        <v>51</v>
      </c>
      <c r="B52" s="157" t="str">
        <f t="shared" si="1"/>
        <v>1985-06-14T07:57:10.2</v>
      </c>
      <c r="C52" s="169" t="s">
        <v>300</v>
      </c>
      <c r="D52" s="164">
        <v>1985</v>
      </c>
      <c r="E52" s="164" t="s">
        <v>357</v>
      </c>
      <c r="F52" s="164">
        <v>14</v>
      </c>
      <c r="G52" s="164" t="s">
        <v>352</v>
      </c>
      <c r="H52" s="164">
        <v>57</v>
      </c>
      <c r="I52" s="165">
        <v>10.199999999999999</v>
      </c>
      <c r="J52" s="166">
        <v>37.533999999999999</v>
      </c>
      <c r="K52" s="166">
        <v>-81.02</v>
      </c>
      <c r="L52" s="167">
        <v>0.8</v>
      </c>
      <c r="M52" s="169" t="s">
        <v>31</v>
      </c>
      <c r="N52" s="169" t="s">
        <v>380</v>
      </c>
      <c r="O52" s="173" t="s">
        <v>372</v>
      </c>
      <c r="P52" s="180" t="s">
        <v>372</v>
      </c>
    </row>
    <row r="53" spans="1:16" s="146" customFormat="1" ht="12" x14ac:dyDescent="0.2">
      <c r="A53" s="156">
        <v>52</v>
      </c>
      <c r="B53" s="157" t="str">
        <f t="shared" si="1"/>
        <v>1986-02-26T21:53:20.8</v>
      </c>
      <c r="C53" s="169" t="s">
        <v>383</v>
      </c>
      <c r="D53" s="164">
        <v>1986</v>
      </c>
      <c r="E53" s="164" t="s">
        <v>354</v>
      </c>
      <c r="F53" s="164">
        <v>26</v>
      </c>
      <c r="G53" s="164">
        <v>21</v>
      </c>
      <c r="H53" s="164">
        <v>53</v>
      </c>
      <c r="I53" s="165">
        <v>20.8</v>
      </c>
      <c r="J53" s="166">
        <v>38.506999999999998</v>
      </c>
      <c r="K53" s="166">
        <v>-79.292000000000002</v>
      </c>
      <c r="L53" s="167">
        <v>2.2999999999999998</v>
      </c>
      <c r="M53" s="169" t="s">
        <v>31</v>
      </c>
      <c r="N53" s="169" t="s">
        <v>380</v>
      </c>
      <c r="O53" s="173" t="s">
        <v>372</v>
      </c>
      <c r="P53" s="180" t="s">
        <v>372</v>
      </c>
    </row>
    <row r="54" spans="1:16" s="146" customFormat="1" ht="12" x14ac:dyDescent="0.2">
      <c r="A54" s="156">
        <v>53</v>
      </c>
      <c r="B54" s="157" t="str">
        <f t="shared" si="1"/>
        <v>1986-12-20T08:13:12.8</v>
      </c>
      <c r="C54" s="169" t="s">
        <v>65</v>
      </c>
      <c r="D54" s="164">
        <v>1986</v>
      </c>
      <c r="E54" s="164">
        <v>12</v>
      </c>
      <c r="F54" s="164">
        <v>20</v>
      </c>
      <c r="G54" s="164" t="s">
        <v>359</v>
      </c>
      <c r="H54" s="164">
        <v>13</v>
      </c>
      <c r="I54" s="165">
        <v>12.8</v>
      </c>
      <c r="J54" s="166">
        <v>38.058</v>
      </c>
      <c r="K54" s="166">
        <v>-80.643000000000001</v>
      </c>
      <c r="L54" s="167">
        <v>1.2</v>
      </c>
      <c r="M54" s="169" t="s">
        <v>31</v>
      </c>
      <c r="N54" s="169" t="s">
        <v>380</v>
      </c>
      <c r="O54" s="173" t="s">
        <v>372</v>
      </c>
      <c r="P54" s="180" t="s">
        <v>372</v>
      </c>
    </row>
    <row r="55" spans="1:16" s="146" customFormat="1" ht="12" x14ac:dyDescent="0.2">
      <c r="A55" s="156">
        <v>54</v>
      </c>
      <c r="B55" s="157" t="str">
        <f t="shared" si="1"/>
        <v>1989-03-19T10:07:55.8</v>
      </c>
      <c r="C55" s="169" t="s">
        <v>389</v>
      </c>
      <c r="D55" s="164">
        <v>1989</v>
      </c>
      <c r="E55" s="164" t="s">
        <v>360</v>
      </c>
      <c r="F55" s="164">
        <v>19</v>
      </c>
      <c r="G55" s="164">
        <v>10</v>
      </c>
      <c r="H55" s="164" t="s">
        <v>352</v>
      </c>
      <c r="I55" s="165">
        <v>55.8</v>
      </c>
      <c r="J55" s="166">
        <v>37.734999999999999</v>
      </c>
      <c r="K55" s="166">
        <v>-82.063999999999993</v>
      </c>
      <c r="L55" s="167">
        <v>1.9</v>
      </c>
      <c r="M55" s="169" t="s">
        <v>31</v>
      </c>
      <c r="N55" s="169" t="s">
        <v>380</v>
      </c>
      <c r="O55" s="173" t="s">
        <v>372</v>
      </c>
      <c r="P55" s="180" t="s">
        <v>372</v>
      </c>
    </row>
    <row r="56" spans="1:16" s="146" customFormat="1" ht="12" x14ac:dyDescent="0.2">
      <c r="A56" s="156">
        <v>55</v>
      </c>
      <c r="B56" s="174" t="s">
        <v>268</v>
      </c>
      <c r="C56" s="169" t="s">
        <v>65</v>
      </c>
      <c r="D56" s="169" t="str">
        <f>LEFT(B56,4)</f>
        <v>1991</v>
      </c>
      <c r="E56" s="169" t="str">
        <f>MID(B56,6,2)</f>
        <v>04</v>
      </c>
      <c r="F56" s="169" t="str">
        <f>MID(B56,9,2)</f>
        <v>22</v>
      </c>
      <c r="G56" s="169" t="str">
        <f>MID(B56,12,2)</f>
        <v>01</v>
      </c>
      <c r="H56" s="169" t="str">
        <f>MID(B56,15,2)</f>
        <v>01</v>
      </c>
      <c r="I56" s="174" t="str">
        <f>MID(B56,18,6)</f>
        <v>20.270</v>
      </c>
      <c r="J56" s="175">
        <v>37.941000000000003</v>
      </c>
      <c r="K56" s="175">
        <v>-80.206999999999994</v>
      </c>
      <c r="L56" s="176">
        <v>3.5</v>
      </c>
      <c r="M56" s="169" t="s">
        <v>155</v>
      </c>
      <c r="N56" s="169" t="s">
        <v>380</v>
      </c>
      <c r="O56" s="176" t="s">
        <v>372</v>
      </c>
      <c r="P56" s="177" t="s">
        <v>579</v>
      </c>
    </row>
    <row r="57" spans="1:16" s="146" customFormat="1" ht="12" x14ac:dyDescent="0.2">
      <c r="A57" s="156">
        <v>56</v>
      </c>
      <c r="B57" s="174" t="s">
        <v>262</v>
      </c>
      <c r="C57" s="169" t="s">
        <v>82</v>
      </c>
      <c r="D57" s="169" t="str">
        <f>LEFT(B57,4)</f>
        <v>1991</v>
      </c>
      <c r="E57" s="169" t="str">
        <f>MID(B57,6,2)</f>
        <v>06</v>
      </c>
      <c r="F57" s="169" t="str">
        <f>MID(B57,9,2)</f>
        <v>28</v>
      </c>
      <c r="G57" s="169" t="str">
        <f>MID(B57,12,2)</f>
        <v>18</v>
      </c>
      <c r="H57" s="169" t="str">
        <f>MID(B57,15,2)</f>
        <v>34</v>
      </c>
      <c r="I57" s="174" t="str">
        <f>MID(B57,18,6)</f>
        <v>51.920</v>
      </c>
      <c r="J57" s="175">
        <v>38.276000000000003</v>
      </c>
      <c r="K57" s="175">
        <v>-81.668000000000006</v>
      </c>
      <c r="L57" s="176">
        <v>3.2</v>
      </c>
      <c r="M57" s="169" t="s">
        <v>155</v>
      </c>
      <c r="N57" s="169" t="s">
        <v>380</v>
      </c>
      <c r="O57" s="176" t="s">
        <v>372</v>
      </c>
      <c r="P57" s="177" t="s">
        <v>580</v>
      </c>
    </row>
    <row r="58" spans="1:16" s="146" customFormat="1" ht="12" x14ac:dyDescent="0.2">
      <c r="A58" s="156">
        <v>57</v>
      </c>
      <c r="B58" s="157" t="str">
        <f t="shared" ref="B58:B71" si="2">CONCATENATE(D58,"-",E58,"-",F58,"T",G58,":",H58,":",I58)</f>
        <v>1992-03-29T20:16:48.2</v>
      </c>
      <c r="C58" s="169" t="s">
        <v>300</v>
      </c>
      <c r="D58" s="164">
        <v>1992</v>
      </c>
      <c r="E58" s="164" t="s">
        <v>360</v>
      </c>
      <c r="F58" s="164">
        <v>29</v>
      </c>
      <c r="G58" s="164">
        <v>20</v>
      </c>
      <c r="H58" s="164">
        <v>16</v>
      </c>
      <c r="I58" s="165">
        <v>48.2</v>
      </c>
      <c r="J58" s="166">
        <v>37.314</v>
      </c>
      <c r="K58" s="166">
        <v>-81.149000000000001</v>
      </c>
      <c r="L58" s="167">
        <v>1.4</v>
      </c>
      <c r="M58" s="169" t="s">
        <v>31</v>
      </c>
      <c r="N58" s="169" t="s">
        <v>380</v>
      </c>
      <c r="O58" s="173" t="s">
        <v>372</v>
      </c>
      <c r="P58" s="180" t="s">
        <v>372</v>
      </c>
    </row>
    <row r="59" spans="1:16" s="146" customFormat="1" ht="12" x14ac:dyDescent="0.2">
      <c r="A59" s="156">
        <v>58</v>
      </c>
      <c r="B59" s="157" t="str">
        <f t="shared" si="2"/>
        <v>1992-05-06T21:20:23.9</v>
      </c>
      <c r="C59" s="169" t="s">
        <v>388</v>
      </c>
      <c r="D59" s="164">
        <v>1992</v>
      </c>
      <c r="E59" s="164" t="s">
        <v>355</v>
      </c>
      <c r="F59" s="164" t="s">
        <v>357</v>
      </c>
      <c r="G59" s="164">
        <v>21</v>
      </c>
      <c r="H59" s="164">
        <v>20</v>
      </c>
      <c r="I59" s="165">
        <v>23.9</v>
      </c>
      <c r="J59" s="166">
        <v>38.118000000000002</v>
      </c>
      <c r="K59" s="166">
        <v>-81.069000000000003</v>
      </c>
      <c r="L59" s="167">
        <v>2.2999999999999998</v>
      </c>
      <c r="M59" s="169" t="s">
        <v>31</v>
      </c>
      <c r="N59" s="169" t="s">
        <v>380</v>
      </c>
      <c r="O59" s="173" t="s">
        <v>372</v>
      </c>
      <c r="P59" s="180" t="s">
        <v>372</v>
      </c>
    </row>
    <row r="60" spans="1:16" s="146" customFormat="1" ht="12" x14ac:dyDescent="0.2">
      <c r="A60" s="156">
        <v>59</v>
      </c>
      <c r="B60" s="157" t="str">
        <f t="shared" si="2"/>
        <v>1992-11-24T02:26:50.7</v>
      </c>
      <c r="C60" s="169" t="s">
        <v>244</v>
      </c>
      <c r="D60" s="164">
        <v>1992</v>
      </c>
      <c r="E60" s="164">
        <v>11</v>
      </c>
      <c r="F60" s="164">
        <v>24</v>
      </c>
      <c r="G60" s="164" t="s">
        <v>354</v>
      </c>
      <c r="H60" s="164">
        <v>26</v>
      </c>
      <c r="I60" s="165">
        <v>50.7</v>
      </c>
      <c r="J60" s="166">
        <v>37.457000000000001</v>
      </c>
      <c r="K60" s="166">
        <v>-80.884</v>
      </c>
      <c r="L60" s="167">
        <v>1.2</v>
      </c>
      <c r="M60" s="169" t="s">
        <v>31</v>
      </c>
      <c r="N60" s="169" t="s">
        <v>380</v>
      </c>
      <c r="O60" s="173" t="s">
        <v>372</v>
      </c>
      <c r="P60" s="180" t="s">
        <v>372</v>
      </c>
    </row>
    <row r="61" spans="1:16" s="146" customFormat="1" ht="12" x14ac:dyDescent="0.2">
      <c r="A61" s="156">
        <v>60</v>
      </c>
      <c r="B61" s="157" t="str">
        <f t="shared" si="2"/>
        <v>1994-02-04T07:40:32.4</v>
      </c>
      <c r="C61" s="169" t="s">
        <v>390</v>
      </c>
      <c r="D61" s="164">
        <v>1994</v>
      </c>
      <c r="E61" s="164" t="s">
        <v>354</v>
      </c>
      <c r="F61" s="164" t="s">
        <v>356</v>
      </c>
      <c r="G61" s="164" t="s">
        <v>352</v>
      </c>
      <c r="H61" s="164">
        <v>40</v>
      </c>
      <c r="I61" s="165">
        <v>32.4</v>
      </c>
      <c r="J61" s="166">
        <v>38.235999999999997</v>
      </c>
      <c r="K61" s="166">
        <v>-80.759</v>
      </c>
      <c r="L61" s="167">
        <v>2.1</v>
      </c>
      <c r="M61" s="169" t="s">
        <v>31</v>
      </c>
      <c r="N61" s="169" t="s">
        <v>380</v>
      </c>
      <c r="O61" s="173" t="s">
        <v>372</v>
      </c>
      <c r="P61" s="180" t="s">
        <v>372</v>
      </c>
    </row>
    <row r="62" spans="1:16" s="146" customFormat="1" ht="12" x14ac:dyDescent="0.2">
      <c r="A62" s="156">
        <v>61</v>
      </c>
      <c r="B62" s="157" t="str">
        <f t="shared" si="2"/>
        <v>1994-06-19T08:36:41.3</v>
      </c>
      <c r="C62" s="169" t="s">
        <v>390</v>
      </c>
      <c r="D62" s="164">
        <v>1994</v>
      </c>
      <c r="E62" s="164" t="s">
        <v>357</v>
      </c>
      <c r="F62" s="164">
        <v>19</v>
      </c>
      <c r="G62" s="164" t="s">
        <v>359</v>
      </c>
      <c r="H62" s="164">
        <v>36</v>
      </c>
      <c r="I62" s="165">
        <v>41.3</v>
      </c>
      <c r="J62" s="166">
        <v>38.338999999999999</v>
      </c>
      <c r="K62" s="166">
        <v>-80.64</v>
      </c>
      <c r="L62" s="167">
        <v>1.7</v>
      </c>
      <c r="M62" s="169" t="s">
        <v>31</v>
      </c>
      <c r="N62" s="169" t="s">
        <v>380</v>
      </c>
      <c r="O62" s="173" t="s">
        <v>372</v>
      </c>
      <c r="P62" s="180" t="s">
        <v>372</v>
      </c>
    </row>
    <row r="63" spans="1:16" s="146" customFormat="1" ht="12" x14ac:dyDescent="0.2">
      <c r="A63" s="156">
        <v>62</v>
      </c>
      <c r="B63" s="157" t="str">
        <f t="shared" si="2"/>
        <v>1995-11-15T10:29:24.8</v>
      </c>
      <c r="C63" s="169" t="s">
        <v>181</v>
      </c>
      <c r="D63" s="164">
        <v>1995</v>
      </c>
      <c r="E63" s="164">
        <v>11</v>
      </c>
      <c r="F63" s="164">
        <v>15</v>
      </c>
      <c r="G63" s="164">
        <v>10</v>
      </c>
      <c r="H63" s="164">
        <v>29</v>
      </c>
      <c r="I63" s="165">
        <v>24.8</v>
      </c>
      <c r="J63" s="166">
        <v>37.716999999999999</v>
      </c>
      <c r="K63" s="166">
        <v>-81.043000000000006</v>
      </c>
      <c r="L63" s="167">
        <v>2.6</v>
      </c>
      <c r="M63" s="169" t="s">
        <v>31</v>
      </c>
      <c r="N63" s="169" t="s">
        <v>380</v>
      </c>
      <c r="O63" s="173" t="s">
        <v>372</v>
      </c>
      <c r="P63" s="180" t="s">
        <v>372</v>
      </c>
    </row>
    <row r="64" spans="1:16" s="146" customFormat="1" ht="12" x14ac:dyDescent="0.2">
      <c r="A64" s="156">
        <v>63</v>
      </c>
      <c r="B64" s="157" t="str">
        <f t="shared" si="2"/>
        <v>1995-12-28T23:48:30.4</v>
      </c>
      <c r="C64" s="169" t="s">
        <v>388</v>
      </c>
      <c r="D64" s="164">
        <v>1995</v>
      </c>
      <c r="E64" s="164">
        <v>12</v>
      </c>
      <c r="F64" s="164">
        <v>28</v>
      </c>
      <c r="G64" s="164">
        <v>23</v>
      </c>
      <c r="H64" s="164">
        <v>48</v>
      </c>
      <c r="I64" s="165">
        <v>30.4</v>
      </c>
      <c r="J64" s="166">
        <v>38.084000000000003</v>
      </c>
      <c r="K64" s="166">
        <v>-80.968000000000004</v>
      </c>
      <c r="L64" s="167">
        <v>2.5</v>
      </c>
      <c r="M64" s="169" t="s">
        <v>31</v>
      </c>
      <c r="N64" s="169" t="s">
        <v>380</v>
      </c>
      <c r="O64" s="173" t="s">
        <v>372</v>
      </c>
      <c r="P64" s="180" t="s">
        <v>372</v>
      </c>
    </row>
    <row r="65" spans="1:16" s="146" customFormat="1" ht="12" x14ac:dyDescent="0.2">
      <c r="A65" s="156">
        <v>64</v>
      </c>
      <c r="B65" s="157" t="str">
        <f t="shared" si="2"/>
        <v>1996-08-11T09:11:21.3</v>
      </c>
      <c r="C65" s="158" t="s">
        <v>65</v>
      </c>
      <c r="D65" s="159">
        <v>1996</v>
      </c>
      <c r="E65" s="159" t="s">
        <v>359</v>
      </c>
      <c r="F65" s="159">
        <v>11</v>
      </c>
      <c r="G65" s="159" t="s">
        <v>361</v>
      </c>
      <c r="H65" s="159">
        <v>11</v>
      </c>
      <c r="I65" s="160">
        <v>21.3</v>
      </c>
      <c r="J65" s="161">
        <v>37.731000000000002</v>
      </c>
      <c r="K65" s="161">
        <v>-80.628</v>
      </c>
      <c r="L65" s="162">
        <v>2.1</v>
      </c>
      <c r="M65" s="158" t="s">
        <v>619</v>
      </c>
      <c r="N65" s="158" t="s">
        <v>380</v>
      </c>
      <c r="O65" s="181" t="s">
        <v>372</v>
      </c>
      <c r="P65" s="180" t="s">
        <v>372</v>
      </c>
    </row>
    <row r="66" spans="1:16" s="146" customFormat="1" ht="12" x14ac:dyDescent="0.2">
      <c r="A66" s="156">
        <v>65</v>
      </c>
      <c r="B66" s="157" t="str">
        <f t="shared" si="2"/>
        <v>1997-02-22T14:32:33.1</v>
      </c>
      <c r="C66" s="158" t="s">
        <v>388</v>
      </c>
      <c r="D66" s="159">
        <v>1997</v>
      </c>
      <c r="E66" s="159" t="s">
        <v>354</v>
      </c>
      <c r="F66" s="159">
        <v>22</v>
      </c>
      <c r="G66" s="159">
        <v>14</v>
      </c>
      <c r="H66" s="159">
        <v>32</v>
      </c>
      <c r="I66" s="160">
        <v>33.1</v>
      </c>
      <c r="J66" s="161">
        <v>37.920999999999999</v>
      </c>
      <c r="K66" s="161">
        <v>-81.027000000000001</v>
      </c>
      <c r="L66" s="162">
        <v>2</v>
      </c>
      <c r="M66" s="158" t="s">
        <v>619</v>
      </c>
      <c r="N66" s="158" t="s">
        <v>380</v>
      </c>
      <c r="O66" s="181" t="s">
        <v>372</v>
      </c>
      <c r="P66" s="180" t="s">
        <v>372</v>
      </c>
    </row>
    <row r="67" spans="1:16" s="146" customFormat="1" ht="12" x14ac:dyDescent="0.2">
      <c r="A67" s="156">
        <v>66</v>
      </c>
      <c r="B67" s="157" t="str">
        <f t="shared" si="2"/>
        <v>1997-03-15T05:56:36.4</v>
      </c>
      <c r="C67" s="169" t="s">
        <v>76</v>
      </c>
      <c r="D67" s="164">
        <v>1997</v>
      </c>
      <c r="E67" s="164" t="s">
        <v>360</v>
      </c>
      <c r="F67" s="164">
        <v>15</v>
      </c>
      <c r="G67" s="164" t="s">
        <v>355</v>
      </c>
      <c r="H67" s="164">
        <v>56</v>
      </c>
      <c r="I67" s="165">
        <v>36.4</v>
      </c>
      <c r="J67" s="166">
        <v>38.347000000000001</v>
      </c>
      <c r="K67" s="166">
        <v>-80.483999999999995</v>
      </c>
      <c r="L67" s="167">
        <v>1.8</v>
      </c>
      <c r="M67" s="169" t="s">
        <v>31</v>
      </c>
      <c r="N67" s="169" t="s">
        <v>380</v>
      </c>
      <c r="O67" s="173" t="s">
        <v>372</v>
      </c>
      <c r="P67" s="180" t="s">
        <v>372</v>
      </c>
    </row>
    <row r="68" spans="1:16" s="146" customFormat="1" ht="12" x14ac:dyDescent="0.2">
      <c r="A68" s="156">
        <v>67</v>
      </c>
      <c r="B68" s="157" t="str">
        <f t="shared" si="2"/>
        <v>1998-10-02T10:01:06.9</v>
      </c>
      <c r="C68" s="169" t="s">
        <v>82</v>
      </c>
      <c r="D68" s="164">
        <v>1998</v>
      </c>
      <c r="E68" s="164">
        <v>10</v>
      </c>
      <c r="F68" s="164" t="s">
        <v>354</v>
      </c>
      <c r="G68" s="164">
        <v>10</v>
      </c>
      <c r="H68" s="164" t="s">
        <v>358</v>
      </c>
      <c r="I68" s="165" t="s">
        <v>370</v>
      </c>
      <c r="J68" s="166">
        <v>38.067999999999998</v>
      </c>
      <c r="K68" s="166">
        <v>-81.465999999999994</v>
      </c>
      <c r="L68" s="167">
        <v>2.5</v>
      </c>
      <c r="M68" s="169" t="s">
        <v>31</v>
      </c>
      <c r="N68" s="169" t="s">
        <v>380</v>
      </c>
      <c r="O68" s="173" t="s">
        <v>372</v>
      </c>
      <c r="P68" s="180" t="s">
        <v>372</v>
      </c>
    </row>
    <row r="69" spans="1:16" s="146" customFormat="1" ht="12" x14ac:dyDescent="0.2">
      <c r="A69" s="156">
        <v>68</v>
      </c>
      <c r="B69" s="157" t="str">
        <f t="shared" si="2"/>
        <v>2000-10-16T17:56:13.8</v>
      </c>
      <c r="C69" s="169" t="s">
        <v>125</v>
      </c>
      <c r="D69" s="164">
        <v>2000</v>
      </c>
      <c r="E69" s="164">
        <v>10</v>
      </c>
      <c r="F69" s="164">
        <v>16</v>
      </c>
      <c r="G69" s="164">
        <v>17</v>
      </c>
      <c r="H69" s="164">
        <v>56</v>
      </c>
      <c r="I69" s="165">
        <v>13.8</v>
      </c>
      <c r="J69" s="166">
        <v>38.636000000000003</v>
      </c>
      <c r="K69" s="166">
        <v>-80.92</v>
      </c>
      <c r="L69" s="167">
        <v>2.5</v>
      </c>
      <c r="M69" s="169" t="s">
        <v>31</v>
      </c>
      <c r="N69" s="169" t="s">
        <v>380</v>
      </c>
      <c r="O69" s="173" t="s">
        <v>372</v>
      </c>
      <c r="P69" s="180" t="s">
        <v>372</v>
      </c>
    </row>
    <row r="70" spans="1:16" s="146" customFormat="1" ht="12" x14ac:dyDescent="0.2">
      <c r="A70" s="156">
        <v>69</v>
      </c>
      <c r="B70" s="157" t="str">
        <f t="shared" si="2"/>
        <v>2001-12-04T21:15:13.9</v>
      </c>
      <c r="C70" s="169" t="s">
        <v>244</v>
      </c>
      <c r="D70" s="164">
        <v>2001</v>
      </c>
      <c r="E70" s="164">
        <v>12</v>
      </c>
      <c r="F70" s="164" t="s">
        <v>356</v>
      </c>
      <c r="G70" s="164">
        <v>21</v>
      </c>
      <c r="H70" s="164">
        <v>15</v>
      </c>
      <c r="I70" s="165">
        <v>13.9</v>
      </c>
      <c r="J70" s="166">
        <v>37.725999999999999</v>
      </c>
      <c r="K70" s="166">
        <v>-80.751999999999995</v>
      </c>
      <c r="L70" s="167">
        <v>3.1</v>
      </c>
      <c r="M70" s="169" t="s">
        <v>274</v>
      </c>
      <c r="N70" s="169" t="s">
        <v>380</v>
      </c>
      <c r="O70" s="173" t="s">
        <v>372</v>
      </c>
      <c r="P70" s="180" t="s">
        <v>372</v>
      </c>
    </row>
    <row r="71" spans="1:16" s="146" customFormat="1" ht="12" x14ac:dyDescent="0.2">
      <c r="A71" s="156">
        <v>70</v>
      </c>
      <c r="B71" s="157" t="str">
        <f t="shared" si="2"/>
        <v>2002-03-27T08:25:03.3</v>
      </c>
      <c r="C71" s="169" t="s">
        <v>94</v>
      </c>
      <c r="D71" s="164">
        <v>2002</v>
      </c>
      <c r="E71" s="164" t="s">
        <v>360</v>
      </c>
      <c r="F71" s="164">
        <v>27</v>
      </c>
      <c r="G71" s="164" t="s">
        <v>359</v>
      </c>
      <c r="H71" s="164">
        <v>25</v>
      </c>
      <c r="I71" s="165" t="s">
        <v>371</v>
      </c>
      <c r="J71" s="166">
        <v>37.753</v>
      </c>
      <c r="K71" s="166">
        <v>-82.171000000000006</v>
      </c>
      <c r="L71" s="167">
        <v>2.1</v>
      </c>
      <c r="M71" s="169" t="s">
        <v>31</v>
      </c>
      <c r="N71" s="169" t="s">
        <v>380</v>
      </c>
      <c r="O71" s="173" t="s">
        <v>372</v>
      </c>
      <c r="P71" s="180" t="s">
        <v>372</v>
      </c>
    </row>
    <row r="72" spans="1:16" s="146" customFormat="1" ht="12" x14ac:dyDescent="0.2">
      <c r="A72" s="156">
        <v>71</v>
      </c>
      <c r="B72" s="174" t="s">
        <v>257</v>
      </c>
      <c r="C72" s="169" t="s">
        <v>65</v>
      </c>
      <c r="D72" s="169" t="str">
        <f t="shared" ref="D72:D109" si="3">LEFT(B72,4)</f>
        <v>2006</v>
      </c>
      <c r="E72" s="169" t="str">
        <f t="shared" ref="E72:E109" si="4">MID(B72,6,2)</f>
        <v>07</v>
      </c>
      <c r="F72" s="169" t="str">
        <f t="shared" ref="F72:F109" si="5">MID(B72,9,2)</f>
        <v>11</v>
      </c>
      <c r="G72" s="169" t="str">
        <f t="shared" ref="G72:G109" si="6">MID(B72,12,2)</f>
        <v>12</v>
      </c>
      <c r="H72" s="169" t="str">
        <f t="shared" ref="H72:H109" si="7">MID(B72,15,2)</f>
        <v>01</v>
      </c>
      <c r="I72" s="174" t="str">
        <f t="shared" ref="I72:I109" si="8">MID(B72,18,6)</f>
        <v>43.100</v>
      </c>
      <c r="J72" s="175">
        <v>37.882166699999999</v>
      </c>
      <c r="K72" s="175">
        <v>-80.641333299999999</v>
      </c>
      <c r="L72" s="176">
        <v>2.6</v>
      </c>
      <c r="M72" s="169" t="s">
        <v>31</v>
      </c>
      <c r="N72" s="169" t="s">
        <v>380</v>
      </c>
      <c r="O72" s="176" t="s">
        <v>372</v>
      </c>
      <c r="P72" s="177" t="s">
        <v>581</v>
      </c>
    </row>
    <row r="73" spans="1:16" s="146" customFormat="1" ht="12" x14ac:dyDescent="0.2">
      <c r="A73" s="156">
        <v>72</v>
      </c>
      <c r="B73" s="174" t="s">
        <v>245</v>
      </c>
      <c r="C73" s="169" t="s">
        <v>39</v>
      </c>
      <c r="D73" s="169" t="str">
        <f t="shared" si="3"/>
        <v>2008</v>
      </c>
      <c r="E73" s="169" t="str">
        <f t="shared" si="4"/>
        <v>01</v>
      </c>
      <c r="F73" s="169" t="str">
        <f t="shared" si="5"/>
        <v>29</v>
      </c>
      <c r="G73" s="169" t="str">
        <f t="shared" si="6"/>
        <v>01</v>
      </c>
      <c r="H73" s="169" t="str">
        <f t="shared" si="7"/>
        <v>04</v>
      </c>
      <c r="I73" s="174" t="str">
        <f t="shared" si="8"/>
        <v>20.700</v>
      </c>
      <c r="J73" s="175">
        <v>37.544833300000001</v>
      </c>
      <c r="K73" s="175">
        <v>-80.509833299999997</v>
      </c>
      <c r="L73" s="176">
        <v>2.4</v>
      </c>
      <c r="M73" s="169" t="s">
        <v>127</v>
      </c>
      <c r="N73" s="169" t="s">
        <v>380</v>
      </c>
      <c r="O73" s="176" t="s">
        <v>372</v>
      </c>
      <c r="P73" s="177" t="s">
        <v>582</v>
      </c>
    </row>
    <row r="74" spans="1:16" s="146" customFormat="1" ht="12" x14ac:dyDescent="0.2">
      <c r="A74" s="156">
        <v>73</v>
      </c>
      <c r="B74" s="174" t="s">
        <v>239</v>
      </c>
      <c r="C74" s="169" t="s">
        <v>244</v>
      </c>
      <c r="D74" s="169" t="str">
        <f t="shared" si="3"/>
        <v>2009</v>
      </c>
      <c r="E74" s="169" t="str">
        <f t="shared" si="4"/>
        <v>04</v>
      </c>
      <c r="F74" s="169" t="str">
        <f t="shared" si="5"/>
        <v>11</v>
      </c>
      <c r="G74" s="169" t="str">
        <f t="shared" si="6"/>
        <v>18</v>
      </c>
      <c r="H74" s="169" t="str">
        <f t="shared" si="7"/>
        <v>11</v>
      </c>
      <c r="I74" s="174" t="str">
        <f t="shared" si="8"/>
        <v>09.070</v>
      </c>
      <c r="J74" s="175">
        <v>37.513333299999999</v>
      </c>
      <c r="K74" s="175">
        <v>-80.895666700000007</v>
      </c>
      <c r="L74" s="176">
        <v>2.4</v>
      </c>
      <c r="M74" s="169" t="s">
        <v>31</v>
      </c>
      <c r="N74" s="169" t="s">
        <v>380</v>
      </c>
      <c r="O74" s="176" t="s">
        <v>372</v>
      </c>
      <c r="P74" s="177" t="s">
        <v>583</v>
      </c>
    </row>
    <row r="75" spans="1:16" s="146" customFormat="1" ht="12" x14ac:dyDescent="0.2">
      <c r="A75" s="156">
        <v>74</v>
      </c>
      <c r="B75" s="174" t="s">
        <v>234</v>
      </c>
      <c r="C75" s="169" t="s">
        <v>125</v>
      </c>
      <c r="D75" s="169" t="str">
        <f t="shared" si="3"/>
        <v>2010</v>
      </c>
      <c r="E75" s="169" t="str">
        <f t="shared" si="4"/>
        <v>04</v>
      </c>
      <c r="F75" s="169" t="str">
        <f t="shared" si="5"/>
        <v>04</v>
      </c>
      <c r="G75" s="169" t="str">
        <f t="shared" si="6"/>
        <v>09</v>
      </c>
      <c r="H75" s="169" t="str">
        <f t="shared" si="7"/>
        <v>19</v>
      </c>
      <c r="I75" s="174" t="str">
        <f t="shared" si="8"/>
        <v>14.010</v>
      </c>
      <c r="J75" s="175">
        <v>38.598999999999997</v>
      </c>
      <c r="K75" s="175">
        <v>-80.916166700000005</v>
      </c>
      <c r="L75" s="176">
        <v>3.4</v>
      </c>
      <c r="M75" s="169" t="s">
        <v>127</v>
      </c>
      <c r="N75" s="169" t="s">
        <v>380</v>
      </c>
      <c r="O75" s="169">
        <v>5</v>
      </c>
      <c r="P75" s="177" t="s">
        <v>584</v>
      </c>
    </row>
    <row r="76" spans="1:16" s="146" customFormat="1" ht="12" x14ac:dyDescent="0.2">
      <c r="A76" s="156">
        <v>75</v>
      </c>
      <c r="B76" s="174" t="s">
        <v>229</v>
      </c>
      <c r="C76" s="169" t="s">
        <v>125</v>
      </c>
      <c r="D76" s="169" t="str">
        <f t="shared" si="3"/>
        <v>2010</v>
      </c>
      <c r="E76" s="169" t="str">
        <f t="shared" si="4"/>
        <v>04</v>
      </c>
      <c r="F76" s="169" t="str">
        <f t="shared" si="5"/>
        <v>29</v>
      </c>
      <c r="G76" s="169" t="str">
        <f t="shared" si="6"/>
        <v>01</v>
      </c>
      <c r="H76" s="169" t="str">
        <f t="shared" si="7"/>
        <v>36</v>
      </c>
      <c r="I76" s="174" t="str">
        <f t="shared" si="8"/>
        <v>21.260</v>
      </c>
      <c r="J76" s="175">
        <v>38.685666699999999</v>
      </c>
      <c r="K76" s="175">
        <v>-80.814833300000004</v>
      </c>
      <c r="L76" s="176">
        <v>2.6</v>
      </c>
      <c r="M76" s="169" t="s">
        <v>127</v>
      </c>
      <c r="N76" s="169" t="s">
        <v>380</v>
      </c>
      <c r="O76" s="169">
        <v>4</v>
      </c>
      <c r="P76" s="177" t="s">
        <v>585</v>
      </c>
    </row>
    <row r="77" spans="1:16" s="146" customFormat="1" ht="12" x14ac:dyDescent="0.2">
      <c r="A77" s="156">
        <v>76</v>
      </c>
      <c r="B77" s="174" t="s">
        <v>224</v>
      </c>
      <c r="C77" s="169" t="s">
        <v>125</v>
      </c>
      <c r="D77" s="169" t="str">
        <f t="shared" si="3"/>
        <v>2010</v>
      </c>
      <c r="E77" s="169" t="str">
        <f t="shared" si="4"/>
        <v>04</v>
      </c>
      <c r="F77" s="169" t="str">
        <f t="shared" si="5"/>
        <v>29</v>
      </c>
      <c r="G77" s="169" t="str">
        <f t="shared" si="6"/>
        <v>12</v>
      </c>
      <c r="H77" s="169" t="str">
        <f t="shared" si="7"/>
        <v>38</v>
      </c>
      <c r="I77" s="174" t="str">
        <f t="shared" si="8"/>
        <v>53.430</v>
      </c>
      <c r="J77" s="175">
        <v>38.664833299999998</v>
      </c>
      <c r="K77" s="175">
        <v>-80.856166700000003</v>
      </c>
      <c r="L77" s="176">
        <v>2.7</v>
      </c>
      <c r="M77" s="169" t="s">
        <v>127</v>
      </c>
      <c r="N77" s="169" t="s">
        <v>380</v>
      </c>
      <c r="O77" s="169">
        <v>3</v>
      </c>
      <c r="P77" s="177" t="s">
        <v>586</v>
      </c>
    </row>
    <row r="78" spans="1:16" s="146" customFormat="1" ht="12" x14ac:dyDescent="0.2">
      <c r="A78" s="156">
        <v>77</v>
      </c>
      <c r="B78" s="174" t="s">
        <v>219</v>
      </c>
      <c r="C78" s="169" t="s">
        <v>125</v>
      </c>
      <c r="D78" s="169" t="str">
        <f t="shared" si="3"/>
        <v>2010</v>
      </c>
      <c r="E78" s="169" t="str">
        <f t="shared" si="4"/>
        <v>04</v>
      </c>
      <c r="F78" s="169" t="str">
        <f t="shared" si="5"/>
        <v>29</v>
      </c>
      <c r="G78" s="169" t="str">
        <f t="shared" si="6"/>
        <v>23</v>
      </c>
      <c r="H78" s="169" t="str">
        <f t="shared" si="7"/>
        <v>26</v>
      </c>
      <c r="I78" s="174" t="str">
        <f t="shared" si="8"/>
        <v>39.470</v>
      </c>
      <c r="J78" s="175">
        <v>38.722000000000001</v>
      </c>
      <c r="K78" s="175">
        <v>-80.802999999999997</v>
      </c>
      <c r="L78" s="176">
        <v>2.5</v>
      </c>
      <c r="M78" s="169" t="s">
        <v>155</v>
      </c>
      <c r="N78" s="169" t="s">
        <v>380</v>
      </c>
      <c r="O78" s="176" t="s">
        <v>372</v>
      </c>
      <c r="P78" s="177" t="s">
        <v>587</v>
      </c>
    </row>
    <row r="79" spans="1:16" s="146" customFormat="1" ht="12" x14ac:dyDescent="0.2">
      <c r="A79" s="156">
        <v>78</v>
      </c>
      <c r="B79" s="174" t="s">
        <v>214</v>
      </c>
      <c r="C79" s="169" t="s">
        <v>125</v>
      </c>
      <c r="D79" s="169" t="str">
        <f t="shared" si="3"/>
        <v>2010</v>
      </c>
      <c r="E79" s="169" t="str">
        <f t="shared" si="4"/>
        <v>05</v>
      </c>
      <c r="F79" s="169" t="str">
        <f t="shared" si="5"/>
        <v>07</v>
      </c>
      <c r="G79" s="169" t="str">
        <f t="shared" si="6"/>
        <v>10</v>
      </c>
      <c r="H79" s="169" t="str">
        <f t="shared" si="7"/>
        <v>26</v>
      </c>
      <c r="I79" s="174" t="str">
        <f t="shared" si="8"/>
        <v>03.540</v>
      </c>
      <c r="J79" s="175">
        <v>38.602333299999998</v>
      </c>
      <c r="K79" s="175">
        <v>-80.9121667</v>
      </c>
      <c r="L79" s="176">
        <v>2.6</v>
      </c>
      <c r="M79" s="169" t="s">
        <v>127</v>
      </c>
      <c r="N79" s="169" t="s">
        <v>380</v>
      </c>
      <c r="O79" s="169">
        <v>3</v>
      </c>
      <c r="P79" s="177" t="s">
        <v>588</v>
      </c>
    </row>
    <row r="80" spans="1:16" s="146" customFormat="1" ht="12" x14ac:dyDescent="0.2">
      <c r="A80" s="156">
        <v>79</v>
      </c>
      <c r="B80" s="174" t="s">
        <v>209</v>
      </c>
      <c r="C80" s="169" t="s">
        <v>125</v>
      </c>
      <c r="D80" s="169" t="str">
        <f t="shared" si="3"/>
        <v>2010</v>
      </c>
      <c r="E80" s="169" t="str">
        <f t="shared" si="4"/>
        <v>05</v>
      </c>
      <c r="F80" s="169" t="str">
        <f t="shared" si="5"/>
        <v>08</v>
      </c>
      <c r="G80" s="169" t="str">
        <f t="shared" si="6"/>
        <v>03</v>
      </c>
      <c r="H80" s="169" t="str">
        <f t="shared" si="7"/>
        <v>03</v>
      </c>
      <c r="I80" s="174" t="str">
        <f t="shared" si="8"/>
        <v>00.620</v>
      </c>
      <c r="J80" s="175">
        <v>38.622999999999998</v>
      </c>
      <c r="K80" s="175">
        <v>-80.911333299999995</v>
      </c>
      <c r="L80" s="176">
        <v>2.4</v>
      </c>
      <c r="M80" s="169" t="s">
        <v>31</v>
      </c>
      <c r="N80" s="169" t="s">
        <v>380</v>
      </c>
      <c r="O80" s="176" t="s">
        <v>372</v>
      </c>
      <c r="P80" s="177" t="s">
        <v>589</v>
      </c>
    </row>
    <row r="81" spans="1:16" s="146" customFormat="1" ht="12" x14ac:dyDescent="0.2">
      <c r="A81" s="156">
        <v>80</v>
      </c>
      <c r="B81" s="174" t="s">
        <v>204</v>
      </c>
      <c r="C81" s="169" t="s">
        <v>125</v>
      </c>
      <c r="D81" s="169" t="str">
        <f t="shared" si="3"/>
        <v>2010</v>
      </c>
      <c r="E81" s="169" t="str">
        <f t="shared" si="4"/>
        <v>07</v>
      </c>
      <c r="F81" s="169" t="str">
        <f t="shared" si="5"/>
        <v>24</v>
      </c>
      <c r="G81" s="169" t="str">
        <f t="shared" si="6"/>
        <v>09</v>
      </c>
      <c r="H81" s="169" t="str">
        <f t="shared" si="7"/>
        <v>15</v>
      </c>
      <c r="I81" s="174" t="str">
        <f t="shared" si="8"/>
        <v>44.130</v>
      </c>
      <c r="J81" s="175">
        <v>38.675333299999998</v>
      </c>
      <c r="K81" s="175">
        <v>-80.820166700000001</v>
      </c>
      <c r="L81" s="176">
        <v>2.4</v>
      </c>
      <c r="M81" s="169" t="s">
        <v>31</v>
      </c>
      <c r="N81" s="169" t="s">
        <v>380</v>
      </c>
      <c r="O81" s="176" t="s">
        <v>372</v>
      </c>
      <c r="P81" s="177" t="s">
        <v>590</v>
      </c>
    </row>
    <row r="82" spans="1:16" s="146" customFormat="1" ht="12" x14ac:dyDescent="0.2">
      <c r="A82" s="156">
        <v>81</v>
      </c>
      <c r="B82" s="174" t="s">
        <v>199</v>
      </c>
      <c r="C82" s="169" t="s">
        <v>125</v>
      </c>
      <c r="D82" s="169" t="str">
        <f t="shared" si="3"/>
        <v>2010</v>
      </c>
      <c r="E82" s="169" t="str">
        <f t="shared" si="4"/>
        <v>07</v>
      </c>
      <c r="F82" s="169" t="str">
        <f t="shared" si="5"/>
        <v>25</v>
      </c>
      <c r="G82" s="169" t="str">
        <f t="shared" si="6"/>
        <v>03</v>
      </c>
      <c r="H82" s="169" t="str">
        <f t="shared" si="7"/>
        <v>48</v>
      </c>
      <c r="I82" s="174" t="str">
        <f t="shared" si="8"/>
        <v>35.550</v>
      </c>
      <c r="J82" s="175">
        <v>38.679166700000003</v>
      </c>
      <c r="K82" s="175">
        <v>-80.797166700000005</v>
      </c>
      <c r="L82" s="176">
        <v>2.2000000000000002</v>
      </c>
      <c r="M82" s="169" t="s">
        <v>31</v>
      </c>
      <c r="N82" s="169" t="s">
        <v>380</v>
      </c>
      <c r="O82" s="176" t="s">
        <v>372</v>
      </c>
      <c r="P82" s="177" t="s">
        <v>591</v>
      </c>
    </row>
    <row r="83" spans="1:16" s="146" customFormat="1" ht="12" x14ac:dyDescent="0.2">
      <c r="A83" s="156">
        <v>82</v>
      </c>
      <c r="B83" s="174" t="s">
        <v>193</v>
      </c>
      <c r="C83" s="169" t="s">
        <v>198</v>
      </c>
      <c r="D83" s="169" t="str">
        <f t="shared" si="3"/>
        <v>2010</v>
      </c>
      <c r="E83" s="169" t="str">
        <f t="shared" si="4"/>
        <v>08</v>
      </c>
      <c r="F83" s="169" t="str">
        <f t="shared" si="5"/>
        <v>15</v>
      </c>
      <c r="G83" s="169" t="str">
        <f t="shared" si="6"/>
        <v>04</v>
      </c>
      <c r="H83" s="169" t="str">
        <f t="shared" si="7"/>
        <v>38</v>
      </c>
      <c r="I83" s="174" t="str">
        <f t="shared" si="8"/>
        <v>47.380</v>
      </c>
      <c r="J83" s="175">
        <v>38.818333299999999</v>
      </c>
      <c r="K83" s="175">
        <v>-80.429833299999999</v>
      </c>
      <c r="L83" s="176">
        <v>2.5</v>
      </c>
      <c r="M83" s="169" t="s">
        <v>31</v>
      </c>
      <c r="N83" s="169" t="s">
        <v>380</v>
      </c>
      <c r="O83" s="176" t="s">
        <v>372</v>
      </c>
      <c r="P83" s="177" t="s">
        <v>592</v>
      </c>
    </row>
    <row r="84" spans="1:16" s="146" customFormat="1" ht="12" x14ac:dyDescent="0.2">
      <c r="A84" s="156">
        <v>83</v>
      </c>
      <c r="B84" s="174" t="s">
        <v>187</v>
      </c>
      <c r="C84" s="169" t="s">
        <v>192</v>
      </c>
      <c r="D84" s="169" t="str">
        <f t="shared" si="3"/>
        <v>2010</v>
      </c>
      <c r="E84" s="169" t="str">
        <f t="shared" si="4"/>
        <v>08</v>
      </c>
      <c r="F84" s="169" t="str">
        <f t="shared" si="5"/>
        <v>21</v>
      </c>
      <c r="G84" s="169" t="str">
        <f t="shared" si="6"/>
        <v>03</v>
      </c>
      <c r="H84" s="169" t="str">
        <f t="shared" si="7"/>
        <v>16</v>
      </c>
      <c r="I84" s="174" t="str">
        <f t="shared" si="8"/>
        <v>21.990</v>
      </c>
      <c r="J84" s="175">
        <v>38.792499999999997</v>
      </c>
      <c r="K84" s="175">
        <v>-80.397666700000002</v>
      </c>
      <c r="L84" s="176">
        <v>2.5</v>
      </c>
      <c r="M84" s="169" t="s">
        <v>31</v>
      </c>
      <c r="N84" s="169" t="s">
        <v>380</v>
      </c>
      <c r="O84" s="169">
        <v>3</v>
      </c>
      <c r="P84" s="177" t="s">
        <v>593</v>
      </c>
    </row>
    <row r="85" spans="1:16" s="146" customFormat="1" ht="12" x14ac:dyDescent="0.2">
      <c r="A85" s="156">
        <v>84</v>
      </c>
      <c r="B85" s="174" t="s">
        <v>182</v>
      </c>
      <c r="C85" s="169" t="s">
        <v>181</v>
      </c>
      <c r="D85" s="169" t="str">
        <f t="shared" si="3"/>
        <v>2010</v>
      </c>
      <c r="E85" s="169" t="str">
        <f t="shared" si="4"/>
        <v>08</v>
      </c>
      <c r="F85" s="169" t="str">
        <f t="shared" si="5"/>
        <v>26</v>
      </c>
      <c r="G85" s="169" t="str">
        <f t="shared" si="6"/>
        <v>04</v>
      </c>
      <c r="H85" s="169" t="str">
        <f t="shared" si="7"/>
        <v>22</v>
      </c>
      <c r="I85" s="174" t="str">
        <f t="shared" si="8"/>
        <v>15.190</v>
      </c>
      <c r="J85" s="175">
        <v>37.748333299999999</v>
      </c>
      <c r="K85" s="175">
        <v>-81.204666700000004</v>
      </c>
      <c r="L85" s="176">
        <v>2.4</v>
      </c>
      <c r="M85" s="169" t="s">
        <v>31</v>
      </c>
      <c r="N85" s="169" t="s">
        <v>380</v>
      </c>
      <c r="O85" s="176" t="s">
        <v>372</v>
      </c>
      <c r="P85" s="177" t="s">
        <v>594</v>
      </c>
    </row>
    <row r="86" spans="1:16" s="146" customFormat="1" ht="12" x14ac:dyDescent="0.2">
      <c r="A86" s="156">
        <v>85</v>
      </c>
      <c r="B86" s="174" t="s">
        <v>176</v>
      </c>
      <c r="C86" s="169" t="s">
        <v>181</v>
      </c>
      <c r="D86" s="169" t="str">
        <f t="shared" si="3"/>
        <v>2010</v>
      </c>
      <c r="E86" s="169" t="str">
        <f t="shared" si="4"/>
        <v>08</v>
      </c>
      <c r="F86" s="169" t="str">
        <f t="shared" si="5"/>
        <v>26</v>
      </c>
      <c r="G86" s="169" t="str">
        <f t="shared" si="6"/>
        <v>04</v>
      </c>
      <c r="H86" s="169" t="str">
        <f t="shared" si="7"/>
        <v>24</v>
      </c>
      <c r="I86" s="174" t="str">
        <f t="shared" si="8"/>
        <v>55.390</v>
      </c>
      <c r="J86" s="175">
        <v>37.727333299999998</v>
      </c>
      <c r="K86" s="175">
        <v>-81.204333300000002</v>
      </c>
      <c r="L86" s="176">
        <v>2.2000000000000002</v>
      </c>
      <c r="M86" s="169" t="s">
        <v>31</v>
      </c>
      <c r="N86" s="169" t="s">
        <v>380</v>
      </c>
      <c r="O86" s="176" t="s">
        <v>372</v>
      </c>
      <c r="P86" s="177" t="s">
        <v>595</v>
      </c>
    </row>
    <row r="87" spans="1:16" s="146" customFormat="1" ht="12" x14ac:dyDescent="0.2">
      <c r="A87" s="156">
        <v>86</v>
      </c>
      <c r="B87" s="174" t="s">
        <v>170</v>
      </c>
      <c r="C87" s="169" t="s">
        <v>175</v>
      </c>
      <c r="D87" s="169" t="str">
        <f t="shared" si="3"/>
        <v>2010</v>
      </c>
      <c r="E87" s="169" t="str">
        <f t="shared" si="4"/>
        <v>09</v>
      </c>
      <c r="F87" s="169" t="str">
        <f t="shared" si="5"/>
        <v>13</v>
      </c>
      <c r="G87" s="169" t="str">
        <f t="shared" si="6"/>
        <v>15</v>
      </c>
      <c r="H87" s="169" t="str">
        <f t="shared" si="7"/>
        <v>08</v>
      </c>
      <c r="I87" s="174" t="str">
        <f t="shared" si="8"/>
        <v>46.470</v>
      </c>
      <c r="J87" s="175">
        <v>38.0998333</v>
      </c>
      <c r="K87" s="175">
        <v>-82.034000000000006</v>
      </c>
      <c r="L87" s="176">
        <v>2.4</v>
      </c>
      <c r="M87" s="169" t="s">
        <v>31</v>
      </c>
      <c r="N87" s="169" t="s">
        <v>380</v>
      </c>
      <c r="O87" s="176" t="s">
        <v>372</v>
      </c>
      <c r="P87" s="177" t="s">
        <v>596</v>
      </c>
    </row>
    <row r="88" spans="1:16" s="146" customFormat="1" ht="12" x14ac:dyDescent="0.2">
      <c r="A88" s="156">
        <v>87</v>
      </c>
      <c r="B88" s="174" t="s">
        <v>165</v>
      </c>
      <c r="C88" s="169" t="s">
        <v>65</v>
      </c>
      <c r="D88" s="169" t="str">
        <f t="shared" si="3"/>
        <v>2011</v>
      </c>
      <c r="E88" s="169" t="str">
        <f t="shared" si="4"/>
        <v>08</v>
      </c>
      <c r="F88" s="169" t="str">
        <f t="shared" si="5"/>
        <v>25</v>
      </c>
      <c r="G88" s="169" t="str">
        <f t="shared" si="6"/>
        <v>05</v>
      </c>
      <c r="H88" s="169" t="str">
        <f t="shared" si="7"/>
        <v>59</v>
      </c>
      <c r="I88" s="174" t="str">
        <f t="shared" si="8"/>
        <v>13.760</v>
      </c>
      <c r="J88" s="175">
        <v>37.915999999999997</v>
      </c>
      <c r="K88" s="175">
        <v>-80.215333299999998</v>
      </c>
      <c r="L88" s="176">
        <v>2.7</v>
      </c>
      <c r="M88" s="169" t="s">
        <v>31</v>
      </c>
      <c r="N88" s="169" t="s">
        <v>380</v>
      </c>
      <c r="O88" s="169">
        <v>4</v>
      </c>
      <c r="P88" s="177" t="s">
        <v>597</v>
      </c>
    </row>
    <row r="89" spans="1:16" s="146" customFormat="1" ht="12" x14ac:dyDescent="0.2">
      <c r="A89" s="156">
        <v>88</v>
      </c>
      <c r="B89" s="174" t="s">
        <v>160</v>
      </c>
      <c r="C89" s="169" t="s">
        <v>125</v>
      </c>
      <c r="D89" s="169" t="str">
        <f t="shared" si="3"/>
        <v>2012</v>
      </c>
      <c r="E89" s="169" t="str">
        <f t="shared" si="4"/>
        <v>01</v>
      </c>
      <c r="F89" s="169" t="str">
        <f t="shared" si="5"/>
        <v>10</v>
      </c>
      <c r="G89" s="169" t="str">
        <f t="shared" si="6"/>
        <v>19</v>
      </c>
      <c r="H89" s="169" t="str">
        <f t="shared" si="7"/>
        <v>38</v>
      </c>
      <c r="I89" s="174" t="str">
        <f t="shared" si="8"/>
        <v>58.660</v>
      </c>
      <c r="J89" s="175">
        <v>38.566833299999999</v>
      </c>
      <c r="K89" s="175">
        <v>-80.893833299999997</v>
      </c>
      <c r="L89" s="176">
        <v>2.8</v>
      </c>
      <c r="M89" s="169" t="s">
        <v>127</v>
      </c>
      <c r="N89" s="169" t="s">
        <v>380</v>
      </c>
      <c r="O89" s="169">
        <v>4</v>
      </c>
      <c r="P89" s="177" t="s">
        <v>598</v>
      </c>
    </row>
    <row r="90" spans="1:16" s="146" customFormat="1" ht="12" x14ac:dyDescent="0.2">
      <c r="A90" s="156">
        <v>89</v>
      </c>
      <c r="B90" s="174" t="s">
        <v>154</v>
      </c>
      <c r="C90" s="169" t="s">
        <v>82</v>
      </c>
      <c r="D90" s="169" t="str">
        <f t="shared" si="3"/>
        <v>2012</v>
      </c>
      <c r="E90" s="169" t="str">
        <f t="shared" si="4"/>
        <v>03</v>
      </c>
      <c r="F90" s="169" t="str">
        <f t="shared" si="5"/>
        <v>16</v>
      </c>
      <c r="G90" s="169" t="str">
        <f t="shared" si="6"/>
        <v>15</v>
      </c>
      <c r="H90" s="169" t="str">
        <f t="shared" si="7"/>
        <v>05</v>
      </c>
      <c r="I90" s="174" t="str">
        <f t="shared" si="8"/>
        <v>53.570</v>
      </c>
      <c r="J90" s="175">
        <v>38.234000000000002</v>
      </c>
      <c r="K90" s="175">
        <v>-81.748000000000005</v>
      </c>
      <c r="L90" s="176">
        <v>2.6</v>
      </c>
      <c r="M90" s="169" t="s">
        <v>155</v>
      </c>
      <c r="N90" s="169" t="s">
        <v>380</v>
      </c>
      <c r="O90" s="169">
        <v>3</v>
      </c>
      <c r="P90" s="177" t="s">
        <v>599</v>
      </c>
    </row>
    <row r="91" spans="1:16" s="146" customFormat="1" ht="12" x14ac:dyDescent="0.2">
      <c r="A91" s="156">
        <v>90</v>
      </c>
      <c r="B91" s="174" t="s">
        <v>148</v>
      </c>
      <c r="C91" s="169" t="s">
        <v>125</v>
      </c>
      <c r="D91" s="169" t="str">
        <f t="shared" si="3"/>
        <v>2013</v>
      </c>
      <c r="E91" s="169" t="str">
        <f t="shared" si="4"/>
        <v>03</v>
      </c>
      <c r="F91" s="169" t="str">
        <f t="shared" si="5"/>
        <v>31</v>
      </c>
      <c r="G91" s="169" t="str">
        <f t="shared" si="6"/>
        <v>14</v>
      </c>
      <c r="H91" s="169" t="str">
        <f t="shared" si="7"/>
        <v>01</v>
      </c>
      <c r="I91" s="174" t="str">
        <f t="shared" si="8"/>
        <v>24.030</v>
      </c>
      <c r="J91" s="175">
        <v>38.645000000000003</v>
      </c>
      <c r="K91" s="175">
        <v>-80.833166700000007</v>
      </c>
      <c r="L91" s="176">
        <v>3.4</v>
      </c>
      <c r="M91" s="169" t="s">
        <v>149</v>
      </c>
      <c r="N91" s="169" t="s">
        <v>380</v>
      </c>
      <c r="O91" s="169">
        <v>5</v>
      </c>
      <c r="P91" s="177" t="s">
        <v>600</v>
      </c>
    </row>
    <row r="92" spans="1:16" s="146" customFormat="1" ht="12" x14ac:dyDescent="0.2">
      <c r="A92" s="156">
        <v>91</v>
      </c>
      <c r="B92" s="174" t="s">
        <v>143</v>
      </c>
      <c r="C92" s="169" t="s">
        <v>82</v>
      </c>
      <c r="D92" s="169" t="str">
        <f t="shared" si="3"/>
        <v>2013</v>
      </c>
      <c r="E92" s="169" t="str">
        <f t="shared" si="4"/>
        <v>05</v>
      </c>
      <c r="F92" s="169" t="str">
        <f t="shared" si="5"/>
        <v>29</v>
      </c>
      <c r="G92" s="169" t="str">
        <f t="shared" si="6"/>
        <v>21</v>
      </c>
      <c r="H92" s="169" t="str">
        <f t="shared" si="7"/>
        <v>06</v>
      </c>
      <c r="I92" s="174" t="str">
        <f t="shared" si="8"/>
        <v>11.100</v>
      </c>
      <c r="J92" s="175">
        <v>38.365333300000003</v>
      </c>
      <c r="K92" s="175">
        <v>-81.275666700000002</v>
      </c>
      <c r="L92" s="176">
        <v>2.2599999999999998</v>
      </c>
      <c r="M92" s="169" t="s">
        <v>96</v>
      </c>
      <c r="N92" s="169" t="s">
        <v>380</v>
      </c>
      <c r="O92" s="176" t="s">
        <v>372</v>
      </c>
      <c r="P92" s="177" t="s">
        <v>601</v>
      </c>
    </row>
    <row r="93" spans="1:16" s="146" customFormat="1" ht="12" x14ac:dyDescent="0.2">
      <c r="A93" s="156">
        <v>92</v>
      </c>
      <c r="B93" s="174" t="s">
        <v>138</v>
      </c>
      <c r="C93" s="169" t="s">
        <v>132</v>
      </c>
      <c r="D93" s="169" t="str">
        <f t="shared" si="3"/>
        <v>2013</v>
      </c>
      <c r="E93" s="169" t="str">
        <f t="shared" si="4"/>
        <v>07</v>
      </c>
      <c r="F93" s="169" t="str">
        <f t="shared" si="5"/>
        <v>20</v>
      </c>
      <c r="G93" s="169" t="str">
        <f t="shared" si="6"/>
        <v>11</v>
      </c>
      <c r="H93" s="169" t="str">
        <f t="shared" si="7"/>
        <v>38</v>
      </c>
      <c r="I93" s="174" t="str">
        <f t="shared" si="8"/>
        <v>46.180</v>
      </c>
      <c r="J93" s="175">
        <v>38.8956667</v>
      </c>
      <c r="K93" s="175">
        <v>-80.887</v>
      </c>
      <c r="L93" s="176">
        <v>2.7</v>
      </c>
      <c r="M93" s="169" t="s">
        <v>127</v>
      </c>
      <c r="N93" s="169" t="s">
        <v>380</v>
      </c>
      <c r="O93" s="176" t="s">
        <v>372</v>
      </c>
      <c r="P93" s="177" t="s">
        <v>602</v>
      </c>
    </row>
    <row r="94" spans="1:16" s="146" customFormat="1" ht="12" x14ac:dyDescent="0.2">
      <c r="A94" s="156">
        <v>93</v>
      </c>
      <c r="B94" s="174" t="s">
        <v>133</v>
      </c>
      <c r="C94" s="169" t="s">
        <v>132</v>
      </c>
      <c r="D94" s="169" t="str">
        <f t="shared" si="3"/>
        <v>2013</v>
      </c>
      <c r="E94" s="169" t="str">
        <f t="shared" si="4"/>
        <v>07</v>
      </c>
      <c r="F94" s="169" t="str">
        <f t="shared" si="5"/>
        <v>30</v>
      </c>
      <c r="G94" s="169" t="str">
        <f t="shared" si="6"/>
        <v>06</v>
      </c>
      <c r="H94" s="169" t="str">
        <f t="shared" si="7"/>
        <v>09</v>
      </c>
      <c r="I94" s="174" t="str">
        <f t="shared" si="8"/>
        <v>04.850</v>
      </c>
      <c r="J94" s="175">
        <v>38.8393333</v>
      </c>
      <c r="K94" s="175">
        <v>-80.908666699999998</v>
      </c>
      <c r="L94" s="176">
        <v>2.8</v>
      </c>
      <c r="M94" s="169" t="s">
        <v>31</v>
      </c>
      <c r="N94" s="169" t="s">
        <v>380</v>
      </c>
      <c r="O94" s="176" t="s">
        <v>372</v>
      </c>
      <c r="P94" s="177" t="s">
        <v>603</v>
      </c>
    </row>
    <row r="95" spans="1:16" s="146" customFormat="1" ht="12" x14ac:dyDescent="0.2">
      <c r="A95" s="156">
        <v>94</v>
      </c>
      <c r="B95" s="174" t="s">
        <v>126</v>
      </c>
      <c r="C95" s="169" t="s">
        <v>132</v>
      </c>
      <c r="D95" s="169" t="str">
        <f t="shared" si="3"/>
        <v>2013</v>
      </c>
      <c r="E95" s="169" t="str">
        <f t="shared" si="4"/>
        <v>08</v>
      </c>
      <c r="F95" s="169" t="str">
        <f t="shared" si="5"/>
        <v>16</v>
      </c>
      <c r="G95" s="169" t="str">
        <f t="shared" si="6"/>
        <v>11</v>
      </c>
      <c r="H95" s="169" t="str">
        <f t="shared" si="7"/>
        <v>02</v>
      </c>
      <c r="I95" s="174" t="str">
        <f t="shared" si="8"/>
        <v>21.040</v>
      </c>
      <c r="J95" s="175">
        <v>38.841500000000003</v>
      </c>
      <c r="K95" s="175">
        <v>-80.938666699999999</v>
      </c>
      <c r="L95" s="176">
        <v>2.6</v>
      </c>
      <c r="M95" s="169" t="s">
        <v>127</v>
      </c>
      <c r="N95" s="169" t="s">
        <v>380</v>
      </c>
      <c r="O95" s="169">
        <v>3</v>
      </c>
      <c r="P95" s="177" t="s">
        <v>604</v>
      </c>
    </row>
    <row r="96" spans="1:16" s="146" customFormat="1" ht="12" x14ac:dyDescent="0.2">
      <c r="A96" s="156">
        <v>95</v>
      </c>
      <c r="B96" s="174" t="s">
        <v>120</v>
      </c>
      <c r="C96" s="169" t="s">
        <v>125</v>
      </c>
      <c r="D96" s="169" t="str">
        <f t="shared" si="3"/>
        <v>2013</v>
      </c>
      <c r="E96" s="169" t="str">
        <f t="shared" si="4"/>
        <v>10</v>
      </c>
      <c r="F96" s="169" t="str">
        <f t="shared" si="5"/>
        <v>13</v>
      </c>
      <c r="G96" s="169" t="str">
        <f t="shared" si="6"/>
        <v>09</v>
      </c>
      <c r="H96" s="169" t="str">
        <f t="shared" si="7"/>
        <v>20</v>
      </c>
      <c r="I96" s="174" t="str">
        <f t="shared" si="8"/>
        <v>58.550</v>
      </c>
      <c r="J96" s="175">
        <v>38.701166700000002</v>
      </c>
      <c r="K96" s="175">
        <v>-80.824166700000006</v>
      </c>
      <c r="L96" s="176">
        <v>2.2000000000000002</v>
      </c>
      <c r="M96" s="169" t="s">
        <v>31</v>
      </c>
      <c r="N96" s="169" t="s">
        <v>380</v>
      </c>
      <c r="O96" s="176" t="s">
        <v>372</v>
      </c>
      <c r="P96" s="177" t="s">
        <v>605</v>
      </c>
    </row>
    <row r="97" spans="1:16" s="146" customFormat="1" ht="12" x14ac:dyDescent="0.2">
      <c r="A97" s="156">
        <v>96</v>
      </c>
      <c r="B97" s="174" t="s">
        <v>115</v>
      </c>
      <c r="C97" s="169" t="s">
        <v>65</v>
      </c>
      <c r="D97" s="169" t="str">
        <f t="shared" si="3"/>
        <v>2013</v>
      </c>
      <c r="E97" s="169" t="str">
        <f t="shared" si="4"/>
        <v>10</v>
      </c>
      <c r="F97" s="169" t="str">
        <f t="shared" si="5"/>
        <v>19</v>
      </c>
      <c r="G97" s="169" t="str">
        <f t="shared" si="6"/>
        <v>08</v>
      </c>
      <c r="H97" s="169" t="str">
        <f t="shared" si="7"/>
        <v>41</v>
      </c>
      <c r="I97" s="174" t="str">
        <f t="shared" si="8"/>
        <v>57.430</v>
      </c>
      <c r="J97" s="175">
        <v>37.747666700000003</v>
      </c>
      <c r="K97" s="175">
        <v>-80.643333299999995</v>
      </c>
      <c r="L97" s="176">
        <v>2.2000000000000002</v>
      </c>
      <c r="M97" s="169" t="s">
        <v>31</v>
      </c>
      <c r="N97" s="169" t="s">
        <v>380</v>
      </c>
      <c r="O97" s="176" t="s">
        <v>372</v>
      </c>
      <c r="P97" s="177" t="s">
        <v>606</v>
      </c>
    </row>
    <row r="98" spans="1:16" s="146" customFormat="1" ht="12" x14ac:dyDescent="0.2">
      <c r="A98" s="156">
        <v>97</v>
      </c>
      <c r="B98" s="174" t="s">
        <v>109</v>
      </c>
      <c r="C98" s="169" t="s">
        <v>114</v>
      </c>
      <c r="D98" s="169" t="str">
        <f t="shared" si="3"/>
        <v>2014</v>
      </c>
      <c r="E98" s="169" t="str">
        <f t="shared" si="4"/>
        <v>04</v>
      </c>
      <c r="F98" s="169" t="str">
        <f t="shared" si="5"/>
        <v>14</v>
      </c>
      <c r="G98" s="169" t="str">
        <f t="shared" si="6"/>
        <v>17</v>
      </c>
      <c r="H98" s="169" t="str">
        <f t="shared" si="7"/>
        <v>44</v>
      </c>
      <c r="I98" s="174" t="str">
        <f t="shared" si="8"/>
        <v>27.380</v>
      </c>
      <c r="J98" s="175">
        <v>38.453000000000003</v>
      </c>
      <c r="K98" s="175">
        <v>-80.889499999999998</v>
      </c>
      <c r="L98" s="176">
        <v>2.1</v>
      </c>
      <c r="M98" s="169" t="s">
        <v>96</v>
      </c>
      <c r="N98" s="169" t="s">
        <v>380</v>
      </c>
      <c r="O98" s="176" t="s">
        <v>372</v>
      </c>
      <c r="P98" s="177" t="s">
        <v>607</v>
      </c>
    </row>
    <row r="99" spans="1:16" s="146" customFormat="1" ht="12" x14ac:dyDescent="0.2">
      <c r="A99" s="156">
        <v>98</v>
      </c>
      <c r="B99" s="174" t="s">
        <v>103</v>
      </c>
      <c r="C99" s="169" t="s">
        <v>108</v>
      </c>
      <c r="D99" s="169" t="str">
        <f t="shared" si="3"/>
        <v>2014</v>
      </c>
      <c r="E99" s="169" t="str">
        <f t="shared" si="4"/>
        <v>06</v>
      </c>
      <c r="F99" s="169" t="str">
        <f t="shared" si="5"/>
        <v>06</v>
      </c>
      <c r="G99" s="169" t="str">
        <f t="shared" si="6"/>
        <v>22</v>
      </c>
      <c r="H99" s="169" t="str">
        <f t="shared" si="7"/>
        <v>15</v>
      </c>
      <c r="I99" s="174" t="str">
        <f t="shared" si="8"/>
        <v>40.790</v>
      </c>
      <c r="J99" s="175">
        <v>38.643833299999997</v>
      </c>
      <c r="K99" s="175">
        <v>-81.585499999999996</v>
      </c>
      <c r="L99" s="176">
        <v>2.6</v>
      </c>
      <c r="M99" s="169" t="s">
        <v>31</v>
      </c>
      <c r="N99" s="169" t="s">
        <v>380</v>
      </c>
      <c r="O99" s="169">
        <v>3</v>
      </c>
      <c r="P99" s="177" t="s">
        <v>608</v>
      </c>
    </row>
    <row r="100" spans="1:16" s="146" customFormat="1" ht="12" x14ac:dyDescent="0.2">
      <c r="A100" s="156">
        <v>99</v>
      </c>
      <c r="B100" s="174" t="s">
        <v>95</v>
      </c>
      <c r="C100" s="169" t="s">
        <v>102</v>
      </c>
      <c r="D100" s="169" t="str">
        <f t="shared" si="3"/>
        <v>2016</v>
      </c>
      <c r="E100" s="169" t="str">
        <f t="shared" si="4"/>
        <v>01</v>
      </c>
      <c r="F100" s="169" t="str">
        <f t="shared" si="5"/>
        <v>17</v>
      </c>
      <c r="G100" s="169" t="str">
        <f t="shared" si="6"/>
        <v>19</v>
      </c>
      <c r="H100" s="169" t="str">
        <f t="shared" si="7"/>
        <v>12</v>
      </c>
      <c r="I100" s="174" t="str">
        <f t="shared" si="8"/>
        <v>49.050</v>
      </c>
      <c r="J100" s="175">
        <v>39.319333299999997</v>
      </c>
      <c r="K100" s="175">
        <v>-77.828333299999997</v>
      </c>
      <c r="L100" s="176">
        <v>3.03</v>
      </c>
      <c r="M100" s="169" t="s">
        <v>96</v>
      </c>
      <c r="N100" s="169" t="s">
        <v>380</v>
      </c>
      <c r="O100" s="169">
        <v>1</v>
      </c>
      <c r="P100" s="177" t="s">
        <v>609</v>
      </c>
    </row>
    <row r="101" spans="1:16" s="146" customFormat="1" ht="12" x14ac:dyDescent="0.2">
      <c r="A101" s="156">
        <v>100</v>
      </c>
      <c r="B101" s="174" t="s">
        <v>89</v>
      </c>
      <c r="C101" s="169" t="s">
        <v>94</v>
      </c>
      <c r="D101" s="169" t="str">
        <f t="shared" si="3"/>
        <v>2016</v>
      </c>
      <c r="E101" s="169" t="str">
        <f t="shared" si="4"/>
        <v>08</v>
      </c>
      <c r="F101" s="169" t="str">
        <f t="shared" si="5"/>
        <v>06</v>
      </c>
      <c r="G101" s="169" t="str">
        <f t="shared" si="6"/>
        <v>12</v>
      </c>
      <c r="H101" s="169" t="str">
        <f t="shared" si="7"/>
        <v>39</v>
      </c>
      <c r="I101" s="174" t="str">
        <f t="shared" si="8"/>
        <v>14.210</v>
      </c>
      <c r="J101" s="175">
        <v>37.863</v>
      </c>
      <c r="K101" s="175">
        <v>-82.128833299999997</v>
      </c>
      <c r="L101" s="176">
        <v>2.31</v>
      </c>
      <c r="M101" s="169" t="s">
        <v>31</v>
      </c>
      <c r="N101" s="169" t="s">
        <v>380</v>
      </c>
      <c r="O101" s="169">
        <v>1</v>
      </c>
      <c r="P101" s="177" t="s">
        <v>610</v>
      </c>
    </row>
    <row r="102" spans="1:16" s="146" customFormat="1" ht="12" x14ac:dyDescent="0.2">
      <c r="A102" s="156">
        <v>101</v>
      </c>
      <c r="B102" s="174" t="s">
        <v>83</v>
      </c>
      <c r="C102" s="169" t="s">
        <v>88</v>
      </c>
      <c r="D102" s="169" t="str">
        <f t="shared" si="3"/>
        <v>2016</v>
      </c>
      <c r="E102" s="169" t="str">
        <f t="shared" si="4"/>
        <v>12</v>
      </c>
      <c r="F102" s="169" t="str">
        <f t="shared" si="5"/>
        <v>01</v>
      </c>
      <c r="G102" s="169" t="str">
        <f t="shared" si="6"/>
        <v>01</v>
      </c>
      <c r="H102" s="169" t="str">
        <f t="shared" si="7"/>
        <v>27</v>
      </c>
      <c r="I102" s="174" t="str">
        <f t="shared" si="8"/>
        <v>04.780</v>
      </c>
      <c r="J102" s="175">
        <v>38.760833300000002</v>
      </c>
      <c r="K102" s="175">
        <v>-81.485333299999994</v>
      </c>
      <c r="L102" s="176">
        <v>2.5099999999999998</v>
      </c>
      <c r="M102" s="169" t="s">
        <v>31</v>
      </c>
      <c r="N102" s="169" t="s">
        <v>380</v>
      </c>
      <c r="O102" s="176" t="s">
        <v>372</v>
      </c>
      <c r="P102" s="177" t="s">
        <v>611</v>
      </c>
    </row>
    <row r="103" spans="1:16" s="146" customFormat="1" ht="12" x14ac:dyDescent="0.2">
      <c r="A103" s="156">
        <v>102</v>
      </c>
      <c r="B103" s="174" t="s">
        <v>77</v>
      </c>
      <c r="C103" s="169" t="s">
        <v>82</v>
      </c>
      <c r="D103" s="169" t="str">
        <f t="shared" si="3"/>
        <v>2017</v>
      </c>
      <c r="E103" s="169" t="str">
        <f t="shared" si="4"/>
        <v>06</v>
      </c>
      <c r="F103" s="169" t="str">
        <f t="shared" si="5"/>
        <v>21</v>
      </c>
      <c r="G103" s="169" t="str">
        <f t="shared" si="6"/>
        <v>08</v>
      </c>
      <c r="H103" s="169" t="str">
        <f t="shared" si="7"/>
        <v>01</v>
      </c>
      <c r="I103" s="174" t="str">
        <f t="shared" si="8"/>
        <v>32.720</v>
      </c>
      <c r="J103" s="175">
        <v>38.1995</v>
      </c>
      <c r="K103" s="175">
        <v>-81.398499999999999</v>
      </c>
      <c r="L103" s="176">
        <v>2.7</v>
      </c>
      <c r="M103" s="169" t="s">
        <v>31</v>
      </c>
      <c r="N103" s="169" t="s">
        <v>380</v>
      </c>
      <c r="O103" s="169">
        <v>4</v>
      </c>
      <c r="P103" s="177" t="s">
        <v>612</v>
      </c>
    </row>
    <row r="104" spans="1:16" s="146" customFormat="1" ht="12" x14ac:dyDescent="0.2">
      <c r="A104" s="156">
        <v>103</v>
      </c>
      <c r="B104" s="174" t="s">
        <v>71</v>
      </c>
      <c r="C104" s="169" t="s">
        <v>76</v>
      </c>
      <c r="D104" s="169" t="str">
        <f t="shared" si="3"/>
        <v>2017</v>
      </c>
      <c r="E104" s="169" t="str">
        <f t="shared" si="4"/>
        <v>08</v>
      </c>
      <c r="F104" s="169" t="str">
        <f t="shared" si="5"/>
        <v>13</v>
      </c>
      <c r="G104" s="169" t="str">
        <f t="shared" si="6"/>
        <v>06</v>
      </c>
      <c r="H104" s="169" t="str">
        <f t="shared" si="7"/>
        <v>52</v>
      </c>
      <c r="I104" s="174" t="str">
        <f t="shared" si="8"/>
        <v>15.080</v>
      </c>
      <c r="J104" s="175">
        <v>38.345833300000002</v>
      </c>
      <c r="K104" s="175">
        <v>-80.5685</v>
      </c>
      <c r="L104" s="176">
        <v>2.0099999999999998</v>
      </c>
      <c r="M104" s="169" t="s">
        <v>31</v>
      </c>
      <c r="N104" s="169" t="s">
        <v>380</v>
      </c>
      <c r="O104" s="176" t="s">
        <v>372</v>
      </c>
      <c r="P104" s="177" t="s">
        <v>613</v>
      </c>
    </row>
    <row r="105" spans="1:16" s="146" customFormat="1" ht="12" x14ac:dyDescent="0.2">
      <c r="A105" s="156">
        <v>104</v>
      </c>
      <c r="B105" s="174" t="s">
        <v>66</v>
      </c>
      <c r="C105" s="169" t="s">
        <v>39</v>
      </c>
      <c r="D105" s="169" t="str">
        <f t="shared" si="3"/>
        <v>2017</v>
      </c>
      <c r="E105" s="169" t="str">
        <f t="shared" si="4"/>
        <v>09</v>
      </c>
      <c r="F105" s="169" t="str">
        <f t="shared" si="5"/>
        <v>13</v>
      </c>
      <c r="G105" s="169" t="str">
        <f t="shared" si="6"/>
        <v>17</v>
      </c>
      <c r="H105" s="169" t="str">
        <f t="shared" si="7"/>
        <v>33</v>
      </c>
      <c r="I105" s="174" t="str">
        <f t="shared" si="8"/>
        <v>10.930</v>
      </c>
      <c r="J105" s="175">
        <v>37.472833299999998</v>
      </c>
      <c r="K105" s="175">
        <v>-80.703000000000003</v>
      </c>
      <c r="L105" s="176">
        <v>3.2</v>
      </c>
      <c r="M105" s="169" t="s">
        <v>31</v>
      </c>
      <c r="N105" s="169" t="s">
        <v>380</v>
      </c>
      <c r="O105" s="169">
        <v>4</v>
      </c>
      <c r="P105" s="177" t="s">
        <v>614</v>
      </c>
    </row>
    <row r="106" spans="1:16" s="146" customFormat="1" ht="12" x14ac:dyDescent="0.2">
      <c r="A106" s="156">
        <v>105</v>
      </c>
      <c r="B106" s="174" t="s">
        <v>60</v>
      </c>
      <c r="C106" s="169" t="s">
        <v>65</v>
      </c>
      <c r="D106" s="169" t="str">
        <f t="shared" si="3"/>
        <v>2019</v>
      </c>
      <c r="E106" s="169" t="str">
        <f t="shared" si="4"/>
        <v>03</v>
      </c>
      <c r="F106" s="169" t="str">
        <f t="shared" si="5"/>
        <v>04</v>
      </c>
      <c r="G106" s="169" t="str">
        <f t="shared" si="6"/>
        <v>07</v>
      </c>
      <c r="H106" s="169" t="str">
        <f t="shared" si="7"/>
        <v>41</v>
      </c>
      <c r="I106" s="174" t="str">
        <f t="shared" si="8"/>
        <v>54.780</v>
      </c>
      <c r="J106" s="175">
        <v>37.838166700000002</v>
      </c>
      <c r="K106" s="175">
        <v>-80.704166700000002</v>
      </c>
      <c r="L106" s="176">
        <v>2.61</v>
      </c>
      <c r="M106" s="169" t="s">
        <v>31</v>
      </c>
      <c r="N106" s="169" t="s">
        <v>380</v>
      </c>
      <c r="O106" s="169">
        <v>2</v>
      </c>
      <c r="P106" s="177" t="s">
        <v>615</v>
      </c>
    </row>
    <row r="107" spans="1:16" s="146" customFormat="1" ht="12" x14ac:dyDescent="0.2">
      <c r="A107" s="156">
        <v>106</v>
      </c>
      <c r="B107" s="174" t="s">
        <v>46</v>
      </c>
      <c r="C107" s="169" t="s">
        <v>45</v>
      </c>
      <c r="D107" s="169" t="str">
        <f t="shared" si="3"/>
        <v>2020</v>
      </c>
      <c r="E107" s="169" t="str">
        <f t="shared" si="4"/>
        <v>07</v>
      </c>
      <c r="F107" s="169" t="str">
        <f t="shared" si="5"/>
        <v>29</v>
      </c>
      <c r="G107" s="169" t="str">
        <f t="shared" si="6"/>
        <v>00</v>
      </c>
      <c r="H107" s="169" t="str">
        <f t="shared" si="7"/>
        <v>36</v>
      </c>
      <c r="I107" s="174" t="str">
        <f t="shared" si="8"/>
        <v>35.820</v>
      </c>
      <c r="J107" s="175">
        <v>38.222333300000003</v>
      </c>
      <c r="K107" s="175">
        <v>-79.911500000000004</v>
      </c>
      <c r="L107" s="176">
        <v>2.4300000000000002</v>
      </c>
      <c r="M107" s="169" t="s">
        <v>31</v>
      </c>
      <c r="N107" s="169" t="s">
        <v>380</v>
      </c>
      <c r="O107" s="176" t="s">
        <v>372</v>
      </c>
      <c r="P107" s="177" t="s">
        <v>616</v>
      </c>
    </row>
    <row r="108" spans="1:16" s="146" customFormat="1" ht="12" x14ac:dyDescent="0.2">
      <c r="A108" s="156">
        <v>107</v>
      </c>
      <c r="B108" s="174" t="s">
        <v>40</v>
      </c>
      <c r="C108" s="169" t="s">
        <v>45</v>
      </c>
      <c r="D108" s="169" t="str">
        <f t="shared" si="3"/>
        <v>2020</v>
      </c>
      <c r="E108" s="169" t="str">
        <f t="shared" si="4"/>
        <v>07</v>
      </c>
      <c r="F108" s="169" t="str">
        <f t="shared" si="5"/>
        <v>30</v>
      </c>
      <c r="G108" s="169" t="str">
        <f t="shared" si="6"/>
        <v>05</v>
      </c>
      <c r="H108" s="169" t="str">
        <f t="shared" si="7"/>
        <v>57</v>
      </c>
      <c r="I108" s="174" t="str">
        <f t="shared" si="8"/>
        <v>13.780</v>
      </c>
      <c r="J108" s="175">
        <v>38.222000000000001</v>
      </c>
      <c r="K108" s="175">
        <v>-79.908333299999995</v>
      </c>
      <c r="L108" s="176">
        <v>2.38</v>
      </c>
      <c r="M108" s="169" t="s">
        <v>31</v>
      </c>
      <c r="N108" s="169" t="s">
        <v>380</v>
      </c>
      <c r="O108" s="169">
        <v>4</v>
      </c>
      <c r="P108" s="177" t="s">
        <v>617</v>
      </c>
    </row>
    <row r="109" spans="1:16" s="146" customFormat="1" ht="12" x14ac:dyDescent="0.2">
      <c r="A109" s="156">
        <v>108</v>
      </c>
      <c r="B109" s="174" t="s">
        <v>30</v>
      </c>
      <c r="C109" s="169" t="s">
        <v>39</v>
      </c>
      <c r="D109" s="169" t="str">
        <f t="shared" si="3"/>
        <v>2021</v>
      </c>
      <c r="E109" s="169" t="str">
        <f t="shared" si="4"/>
        <v>12</v>
      </c>
      <c r="F109" s="169" t="str">
        <f t="shared" si="5"/>
        <v>07</v>
      </c>
      <c r="G109" s="169" t="str">
        <f t="shared" si="6"/>
        <v>10</v>
      </c>
      <c r="H109" s="169" t="str">
        <f t="shared" si="7"/>
        <v>06</v>
      </c>
      <c r="I109" s="174" t="str">
        <f t="shared" si="8"/>
        <v>15.620</v>
      </c>
      <c r="J109" s="175">
        <v>37.512</v>
      </c>
      <c r="K109" s="175">
        <v>-80.388499999999993</v>
      </c>
      <c r="L109" s="176">
        <v>1.86</v>
      </c>
      <c r="M109" s="169" t="s">
        <v>31</v>
      </c>
      <c r="N109" s="169" t="s">
        <v>380</v>
      </c>
      <c r="O109" s="169">
        <v>2</v>
      </c>
      <c r="P109" s="177" t="s">
        <v>578</v>
      </c>
    </row>
    <row r="110" spans="1:16" ht="13.5" customHeight="1" x14ac:dyDescent="0.25">
      <c r="A110" s="156">
        <v>109</v>
      </c>
      <c r="B110" s="174" t="str">
        <f>'Event List'!B110</f>
        <v>2022-08-10T00:36:34.020Z</v>
      </c>
      <c r="C110" s="169" t="str">
        <f>'Event List'!Y110</f>
        <v>Pocahontas</v>
      </c>
      <c r="D110" s="169" t="str">
        <f>'Event List'!C110</f>
        <v>2022</v>
      </c>
      <c r="E110" s="169" t="str">
        <f>'Event List'!D110</f>
        <v>08</v>
      </c>
      <c r="F110" s="169" t="str">
        <f>'Event List'!E110</f>
        <v>10</v>
      </c>
      <c r="G110" s="169" t="str">
        <f>'Event List'!F110</f>
        <v>00</v>
      </c>
      <c r="H110" s="169" t="str">
        <f>'Event List'!G110</f>
        <v>36</v>
      </c>
      <c r="I110" s="182" t="str">
        <f>'Event List'!H110</f>
        <v>34.020</v>
      </c>
      <c r="J110" s="183">
        <f>'Event List'!I110</f>
        <v>38.1606667</v>
      </c>
      <c r="K110" s="183">
        <f>'Event List'!J110</f>
        <v>-80.013166699999999</v>
      </c>
      <c r="L110" s="176">
        <f>'Event List'!L110</f>
        <v>2.04</v>
      </c>
      <c r="M110" s="176" t="str">
        <f>'Event List'!M110</f>
        <v>md</v>
      </c>
      <c r="N110" s="169" t="str">
        <f>'Event List'!P110</f>
        <v>Instrumental</v>
      </c>
      <c r="O110" s="169">
        <f>'Event List'!N110</f>
        <v>2</v>
      </c>
      <c r="P110" s="184" t="str">
        <f>'Event List'!AH110</f>
        <v>https://earthquake.usgs.gov/earthquakes/eventpage/se60158843/</v>
      </c>
    </row>
    <row r="111" spans="1:16" s="187" customFormat="1" ht="11.25" customHeight="1" x14ac:dyDescent="0.25">
      <c r="A111" s="156">
        <v>110</v>
      </c>
      <c r="B111" s="174" t="str">
        <f>'Event List'!B111</f>
        <v>2023-02-17T21:54:06.190</v>
      </c>
      <c r="C111" s="169" t="str">
        <f>'Event List'!Y111</f>
        <v>Mason</v>
      </c>
      <c r="D111" s="169" t="str">
        <f>'Event List'!C111</f>
        <v>2023</v>
      </c>
      <c r="E111" s="169" t="str">
        <f>'Event List'!D111</f>
        <v>02</v>
      </c>
      <c r="F111" s="169" t="str">
        <f>'Event List'!E111</f>
        <v>17</v>
      </c>
      <c r="G111" s="169" t="str">
        <f>'Event List'!F111</f>
        <v>21</v>
      </c>
      <c r="H111" s="169" t="str">
        <f>'Event List'!G111</f>
        <v>54</v>
      </c>
      <c r="I111" s="182" t="str">
        <f>'Event List'!H111</f>
        <v>06.190</v>
      </c>
      <c r="J111" s="183">
        <f>'Event List'!I111</f>
        <v>38.917000000000002</v>
      </c>
      <c r="K111" s="183">
        <f>'Event List'!J111</f>
        <v>-82.043000000000006</v>
      </c>
      <c r="L111" s="176">
        <f>'Event List'!L111</f>
        <v>2.5</v>
      </c>
      <c r="M111" s="176" t="str">
        <f>'Event List'!M111</f>
        <v>md</v>
      </c>
      <c r="N111" s="169" t="str">
        <f>'Event List'!P111</f>
        <v>Instrumental</v>
      </c>
      <c r="O111" s="169" t="str">
        <f>'Event List'!N111</f>
        <v>&lt;NULL&gt;</v>
      </c>
      <c r="P111" s="184" t="str">
        <f>'Event List'!AH111</f>
        <v>https://earthquake.usgs.gov/earthquakes/eventpage/se60500438/</v>
      </c>
    </row>
    <row r="112" spans="1:16" s="187" customFormat="1" ht="12.75" customHeight="1" x14ac:dyDescent="0.25">
      <c r="A112" s="156">
        <v>111</v>
      </c>
      <c r="B112" s="174" t="s">
        <v>646</v>
      </c>
      <c r="C112" s="158" t="s">
        <v>390</v>
      </c>
      <c r="D112" s="169" t="s">
        <v>648</v>
      </c>
      <c r="E112" s="169" t="s">
        <v>354</v>
      </c>
      <c r="F112" s="169" t="s">
        <v>649</v>
      </c>
      <c r="G112" s="169" t="s">
        <v>649</v>
      </c>
      <c r="H112" s="169" t="s">
        <v>650</v>
      </c>
      <c r="I112" s="182" t="s">
        <v>651</v>
      </c>
      <c r="J112" s="190">
        <v>38.292833333333299</v>
      </c>
      <c r="K112" s="190">
        <v>-80.538166666666697</v>
      </c>
      <c r="L112" s="176">
        <v>2.29</v>
      </c>
      <c r="M112" s="176" t="str">
        <f>'Event List'!M112</f>
        <v>md</v>
      </c>
      <c r="N112" s="169" t="str">
        <f>'Event List'!P112</f>
        <v>Instrumental</v>
      </c>
      <c r="O112" s="169" t="str">
        <f>'Event List'!N112</f>
        <v>&lt;NULL&gt;</v>
      </c>
      <c r="P112" s="191" t="s">
        <v>638</v>
      </c>
    </row>
    <row r="113" spans="2:16" x14ac:dyDescent="0.25">
      <c r="B113" s="192" t="s">
        <v>652</v>
      </c>
      <c r="C113" s="193"/>
      <c r="D113" s="193"/>
      <c r="E113" s="193"/>
      <c r="F113" s="193"/>
      <c r="G113" s="193"/>
      <c r="H113" s="193"/>
      <c r="I113" s="193"/>
      <c r="J113" s="193"/>
      <c r="K113" s="193"/>
      <c r="L113" s="193"/>
      <c r="M113" s="193"/>
      <c r="N113" s="193"/>
      <c r="O113" s="193"/>
      <c r="P113" s="193"/>
    </row>
    <row r="114" spans="2:16" x14ac:dyDescent="0.25">
      <c r="B114" s="192" t="s">
        <v>618</v>
      </c>
      <c r="C114" s="193"/>
      <c r="D114" s="193"/>
      <c r="E114" s="193"/>
      <c r="F114" s="193"/>
      <c r="G114" s="193"/>
      <c r="H114" s="193"/>
      <c r="I114" s="193"/>
      <c r="J114" s="193"/>
      <c r="K114" s="193"/>
      <c r="L114" s="193"/>
      <c r="M114" s="193"/>
      <c r="N114" s="193"/>
      <c r="O114" s="193"/>
      <c r="P114" s="193"/>
    </row>
    <row r="115" spans="2:16" x14ac:dyDescent="0.25">
      <c r="B115" s="192" t="s">
        <v>653</v>
      </c>
      <c r="C115" s="193"/>
      <c r="D115" s="193"/>
      <c r="E115" s="193"/>
      <c r="F115" s="193"/>
      <c r="G115" s="193"/>
      <c r="H115" s="193"/>
      <c r="I115" s="193"/>
      <c r="J115" s="193"/>
      <c r="K115" s="193"/>
      <c r="L115" s="193"/>
      <c r="M115" s="193"/>
      <c r="N115" s="193"/>
      <c r="O115" s="193"/>
      <c r="P115" s="193"/>
    </row>
    <row r="116" spans="2:16" ht="7.5" customHeight="1" x14ac:dyDescent="0.25">
      <c r="B116" s="147"/>
      <c r="C116" s="148"/>
      <c r="D116" s="148"/>
      <c r="E116" s="148"/>
      <c r="F116" s="148"/>
      <c r="G116" s="148"/>
      <c r="H116" s="148"/>
      <c r="I116" s="147"/>
      <c r="J116" s="149"/>
      <c r="K116" s="149"/>
      <c r="L116" s="150"/>
      <c r="M116" s="148"/>
      <c r="N116" s="148"/>
      <c r="O116" s="148"/>
      <c r="P116" s="147"/>
    </row>
    <row r="117" spans="2:16" x14ac:dyDescent="0.25">
      <c r="B117" s="147"/>
      <c r="C117" s="148"/>
      <c r="D117" s="148"/>
      <c r="E117" s="148"/>
      <c r="F117" s="148"/>
      <c r="G117" s="148"/>
      <c r="H117" s="148"/>
      <c r="I117" s="147"/>
      <c r="J117" s="149"/>
      <c r="K117" s="149"/>
      <c r="L117" s="150"/>
      <c r="M117" s="148"/>
      <c r="N117" s="148"/>
      <c r="O117" s="148"/>
      <c r="P117" s="147"/>
    </row>
    <row r="118" spans="2:16" x14ac:dyDescent="0.25">
      <c r="B118" s="147"/>
      <c r="C118" s="148"/>
      <c r="D118" s="148"/>
      <c r="E118" s="148"/>
      <c r="F118" s="148"/>
      <c r="G118" s="148"/>
      <c r="H118" s="148"/>
      <c r="I118" s="147"/>
      <c r="J118" s="149"/>
      <c r="K118" s="149"/>
      <c r="L118" s="150"/>
      <c r="M118" s="148"/>
      <c r="N118" s="148"/>
      <c r="O118" s="148"/>
      <c r="P118" s="147"/>
    </row>
    <row r="119" spans="2:16" x14ac:dyDescent="0.25">
      <c r="B119" s="147"/>
      <c r="C119" s="148"/>
      <c r="D119" s="148"/>
      <c r="E119" s="148"/>
      <c r="F119" s="148"/>
      <c r="G119" s="148"/>
      <c r="H119" s="148"/>
      <c r="I119" s="147"/>
      <c r="J119" s="149"/>
      <c r="K119" s="149"/>
      <c r="L119" s="150"/>
      <c r="M119" s="148"/>
      <c r="N119" s="148"/>
      <c r="O119" s="148"/>
      <c r="P119" s="147"/>
    </row>
    <row r="120" spans="2:16" x14ac:dyDescent="0.25">
      <c r="B120" s="151"/>
      <c r="C120" s="152"/>
      <c r="D120" s="152"/>
      <c r="E120" s="152"/>
      <c r="F120" s="152"/>
      <c r="G120" s="152"/>
      <c r="H120" s="152"/>
      <c r="I120" s="151"/>
      <c r="J120" s="153"/>
      <c r="K120" s="153"/>
      <c r="L120" s="154"/>
      <c r="M120" s="152"/>
      <c r="N120" s="152"/>
    </row>
    <row r="121" spans="2:16" x14ac:dyDescent="0.25">
      <c r="B121" s="151"/>
      <c r="C121" s="152"/>
      <c r="D121" s="152"/>
      <c r="E121" s="152"/>
      <c r="F121" s="152"/>
      <c r="G121" s="152"/>
      <c r="H121" s="152"/>
      <c r="I121" s="151"/>
      <c r="J121" s="153"/>
      <c r="K121" s="153"/>
      <c r="L121" s="154"/>
      <c r="M121" s="152"/>
      <c r="N121" s="152"/>
    </row>
    <row r="122" spans="2:16" x14ac:dyDescent="0.25">
      <c r="B122" s="151"/>
      <c r="C122" s="152"/>
      <c r="D122" s="152"/>
      <c r="E122" s="152"/>
      <c r="F122" s="152"/>
      <c r="G122" s="152"/>
      <c r="H122" s="152"/>
      <c r="I122" s="151"/>
      <c r="J122" s="153"/>
      <c r="K122" s="153"/>
      <c r="L122" s="154"/>
      <c r="M122" s="152"/>
      <c r="N122" s="152"/>
    </row>
    <row r="123" spans="2:16" x14ac:dyDescent="0.25">
      <c r="B123" s="151"/>
      <c r="C123" s="152"/>
      <c r="D123" s="152"/>
      <c r="E123" s="152"/>
      <c r="F123" s="152"/>
      <c r="G123" s="152"/>
      <c r="H123" s="152"/>
      <c r="I123" s="151"/>
      <c r="J123" s="153"/>
      <c r="K123" s="153"/>
      <c r="L123" s="154"/>
      <c r="M123" s="152"/>
      <c r="N123" s="152"/>
    </row>
    <row r="124" spans="2:16" x14ac:dyDescent="0.25">
      <c r="B124" s="151"/>
      <c r="C124" s="152"/>
      <c r="D124" s="152"/>
      <c r="E124" s="152"/>
      <c r="F124" s="152"/>
      <c r="G124" s="152"/>
      <c r="H124" s="152"/>
      <c r="I124" s="151"/>
      <c r="J124" s="153"/>
      <c r="K124" s="153"/>
      <c r="L124" s="154"/>
      <c r="M124" s="152"/>
      <c r="N124" s="152"/>
    </row>
    <row r="125" spans="2:16" x14ac:dyDescent="0.25">
      <c r="B125" s="151"/>
      <c r="C125" s="152"/>
      <c r="D125" s="152"/>
      <c r="E125" s="152"/>
      <c r="F125" s="152"/>
      <c r="G125" s="152"/>
      <c r="H125" s="152"/>
      <c r="I125" s="151"/>
      <c r="J125" s="153"/>
      <c r="K125" s="153"/>
      <c r="L125" s="154"/>
      <c r="M125" s="152"/>
      <c r="N125" s="152"/>
    </row>
    <row r="126" spans="2:16" x14ac:dyDescent="0.25">
      <c r="B126" s="151"/>
      <c r="C126" s="152"/>
      <c r="D126" s="152"/>
      <c r="E126" s="152"/>
      <c r="F126" s="152"/>
      <c r="G126" s="152"/>
      <c r="H126" s="152"/>
      <c r="I126" s="151"/>
      <c r="J126" s="153"/>
      <c r="K126" s="153"/>
      <c r="L126" s="154"/>
      <c r="M126" s="152"/>
      <c r="N126" s="152"/>
    </row>
    <row r="127" spans="2:16" x14ac:dyDescent="0.25">
      <c r="B127" s="151"/>
      <c r="C127" s="152"/>
      <c r="D127" s="152"/>
      <c r="E127" s="152"/>
      <c r="F127" s="152"/>
      <c r="G127" s="152"/>
      <c r="H127" s="152"/>
      <c r="I127" s="151"/>
      <c r="J127" s="153"/>
      <c r="K127" s="153"/>
      <c r="L127" s="154"/>
      <c r="M127" s="152"/>
      <c r="N127" s="152"/>
    </row>
    <row r="128" spans="2:16" x14ac:dyDescent="0.25">
      <c r="B128" s="151"/>
      <c r="C128" s="152"/>
      <c r="D128" s="152"/>
      <c r="E128" s="152"/>
      <c r="F128" s="152"/>
      <c r="G128" s="152"/>
      <c r="H128" s="152"/>
      <c r="I128" s="151"/>
      <c r="J128" s="153"/>
      <c r="K128" s="153"/>
      <c r="L128" s="154"/>
      <c r="M128" s="152"/>
      <c r="N128" s="152"/>
    </row>
    <row r="129" spans="2:14" x14ac:dyDescent="0.25">
      <c r="B129" s="151"/>
      <c r="C129" s="152"/>
      <c r="D129" s="152"/>
      <c r="E129" s="152"/>
      <c r="F129" s="152"/>
      <c r="G129" s="152"/>
      <c r="H129" s="152"/>
      <c r="I129" s="151"/>
      <c r="J129" s="153"/>
      <c r="K129" s="153"/>
      <c r="L129" s="154"/>
      <c r="M129" s="152"/>
      <c r="N129" s="152"/>
    </row>
    <row r="130" spans="2:14" x14ac:dyDescent="0.25">
      <c r="B130" s="151"/>
      <c r="C130" s="152"/>
      <c r="D130" s="152"/>
      <c r="E130" s="152"/>
      <c r="F130" s="152"/>
      <c r="G130" s="152"/>
      <c r="H130" s="152"/>
      <c r="I130" s="151"/>
      <c r="J130" s="153"/>
      <c r="K130" s="153"/>
      <c r="L130" s="154"/>
      <c r="M130" s="152"/>
      <c r="N130" s="152"/>
    </row>
    <row r="131" spans="2:14" x14ac:dyDescent="0.25">
      <c r="B131" s="151"/>
      <c r="C131" s="152"/>
      <c r="D131" s="152"/>
      <c r="E131" s="152"/>
      <c r="F131" s="152"/>
      <c r="G131" s="152"/>
      <c r="H131" s="152"/>
      <c r="I131" s="151"/>
      <c r="J131" s="153"/>
      <c r="K131" s="153"/>
      <c r="L131" s="154"/>
      <c r="M131" s="152"/>
      <c r="N131" s="152"/>
    </row>
    <row r="132" spans="2:14" x14ac:dyDescent="0.25">
      <c r="B132" s="151"/>
      <c r="C132" s="152"/>
      <c r="D132" s="152"/>
      <c r="E132" s="152"/>
      <c r="F132" s="152"/>
      <c r="G132" s="152"/>
      <c r="H132" s="152"/>
      <c r="I132" s="151"/>
      <c r="J132" s="153"/>
      <c r="K132" s="153"/>
      <c r="L132" s="154"/>
      <c r="M132" s="152"/>
      <c r="N132" s="152"/>
    </row>
    <row r="133" spans="2:14" x14ac:dyDescent="0.25">
      <c r="B133" s="151"/>
      <c r="C133" s="152"/>
      <c r="D133" s="152"/>
      <c r="E133" s="152"/>
      <c r="F133" s="152"/>
      <c r="G133" s="152"/>
      <c r="H133" s="152"/>
      <c r="I133" s="151"/>
      <c r="J133" s="153"/>
      <c r="K133" s="153"/>
      <c r="L133" s="154"/>
      <c r="M133" s="152"/>
      <c r="N133" s="152"/>
    </row>
    <row r="134" spans="2:14" x14ac:dyDescent="0.25">
      <c r="B134" s="151"/>
      <c r="C134" s="152"/>
      <c r="D134" s="152"/>
      <c r="E134" s="152"/>
      <c r="F134" s="152"/>
      <c r="G134" s="152"/>
      <c r="H134" s="152"/>
      <c r="I134" s="151"/>
      <c r="J134" s="153"/>
      <c r="K134" s="153"/>
      <c r="L134" s="154"/>
      <c r="M134" s="152"/>
      <c r="N134" s="152"/>
    </row>
  </sheetData>
  <mergeCells count="3">
    <mergeCell ref="B113:P113"/>
    <mergeCell ref="B114:P114"/>
    <mergeCell ref="B115:P115"/>
  </mergeCells>
  <conditionalFormatting sqref="B46:B109 D46:I109">
    <cfRule type="cellIs" dxfId="29" priority="27" operator="equal">
      <formula>"&lt;NULL&gt;"</formula>
    </cfRule>
  </conditionalFormatting>
  <conditionalFormatting sqref="J46:K109">
    <cfRule type="cellIs" dxfId="28" priority="26" operator="equal">
      <formula>"&lt;NULL&gt;"</formula>
    </cfRule>
  </conditionalFormatting>
  <conditionalFormatting sqref="L46:L109">
    <cfRule type="cellIs" dxfId="27" priority="25" operator="equal">
      <formula>"&lt;NULL&gt;"</formula>
    </cfRule>
  </conditionalFormatting>
  <conditionalFormatting sqref="N2:N45">
    <cfRule type="cellIs" dxfId="26" priority="24" operator="equal">
      <formula>"&lt;NULL&gt;"</formula>
    </cfRule>
  </conditionalFormatting>
  <conditionalFormatting sqref="N46:N109">
    <cfRule type="cellIs" dxfId="25" priority="23" operator="equal">
      <formula>"&lt;NULL&gt;"</formula>
    </cfRule>
  </conditionalFormatting>
  <conditionalFormatting sqref="O46:O49 O51:O53 O57 O59:O64">
    <cfRule type="cellIs" dxfId="24" priority="22" operator="equal">
      <formula>"&lt;NULL&gt;"</formula>
    </cfRule>
  </conditionalFormatting>
  <conditionalFormatting sqref="O65:O109">
    <cfRule type="cellIs" dxfId="23" priority="21" operator="equal">
      <formula>"&lt;NULL&gt;"</formula>
    </cfRule>
  </conditionalFormatting>
  <conditionalFormatting sqref="O50">
    <cfRule type="cellIs" dxfId="22" priority="20" operator="equal">
      <formula>"&lt;NULL&gt;"</formula>
    </cfRule>
  </conditionalFormatting>
  <conditionalFormatting sqref="O54">
    <cfRule type="cellIs" dxfId="21" priority="19" operator="equal">
      <formula>"&lt;NULL&gt;"</formula>
    </cfRule>
  </conditionalFormatting>
  <conditionalFormatting sqref="O55">
    <cfRule type="cellIs" dxfId="20" priority="18" operator="equal">
      <formula>"&lt;NULL&gt;"</formula>
    </cfRule>
  </conditionalFormatting>
  <conditionalFormatting sqref="O56">
    <cfRule type="cellIs" dxfId="19" priority="17" operator="equal">
      <formula>"&lt;NULL&gt;"</formula>
    </cfRule>
  </conditionalFormatting>
  <conditionalFormatting sqref="O58">
    <cfRule type="cellIs" dxfId="18" priority="16" operator="equal">
      <formula>"&lt;NULL&gt;"</formula>
    </cfRule>
  </conditionalFormatting>
  <conditionalFormatting sqref="O37:O38">
    <cfRule type="cellIs" dxfId="17" priority="15" operator="equal">
      <formula>"&lt;NULL&gt;"</formula>
    </cfRule>
  </conditionalFormatting>
  <conditionalFormatting sqref="O33">
    <cfRule type="cellIs" dxfId="16" priority="14" operator="equal">
      <formula>"&lt;NULL&gt;"</formula>
    </cfRule>
  </conditionalFormatting>
  <conditionalFormatting sqref="O28:O31">
    <cfRule type="cellIs" dxfId="15" priority="13" operator="equal">
      <formula>"&lt;NULL&gt;"</formula>
    </cfRule>
  </conditionalFormatting>
  <conditionalFormatting sqref="O25:O26">
    <cfRule type="cellIs" dxfId="14" priority="12" operator="equal">
      <formula>"&lt;NULL&gt;"</formula>
    </cfRule>
  </conditionalFormatting>
  <conditionalFormatting sqref="O39:O41">
    <cfRule type="cellIs" dxfId="13" priority="11" operator="equal">
      <formula>"&lt;NULL&gt;"</formula>
    </cfRule>
  </conditionalFormatting>
  <conditionalFormatting sqref="O43:O44">
    <cfRule type="cellIs" dxfId="12" priority="10" operator="equal">
      <formula>"&lt;NULL&gt;"</formula>
    </cfRule>
  </conditionalFormatting>
  <conditionalFormatting sqref="O4">
    <cfRule type="cellIs" dxfId="11" priority="9" operator="equal">
      <formula>"&lt;NULL&gt;"</formula>
    </cfRule>
  </conditionalFormatting>
  <conditionalFormatting sqref="O7">
    <cfRule type="cellIs" dxfId="10" priority="8" operator="equal">
      <formula>"&lt;NULL&gt;"</formula>
    </cfRule>
  </conditionalFormatting>
  <conditionalFormatting sqref="O9">
    <cfRule type="cellIs" dxfId="9" priority="7" operator="equal">
      <formula>"&lt;NULL&gt;"</formula>
    </cfRule>
  </conditionalFormatting>
  <conditionalFormatting sqref="O13:O15">
    <cfRule type="cellIs" dxfId="8" priority="6" operator="equal">
      <formula>"&lt;NULL&gt;"</formula>
    </cfRule>
  </conditionalFormatting>
  <conditionalFormatting sqref="O17:O19">
    <cfRule type="cellIs" dxfId="7" priority="5" operator="equal">
      <formula>"&lt;NULL&gt;"</formula>
    </cfRule>
  </conditionalFormatting>
  <conditionalFormatting sqref="O24">
    <cfRule type="cellIs" dxfId="6" priority="4" operator="equal">
      <formula>"&lt;NULL&gt;"</formula>
    </cfRule>
  </conditionalFormatting>
  <conditionalFormatting sqref="M56:M57 M65:M66 M69:M70 M72:M109">
    <cfRule type="cellIs" dxfId="5" priority="3" operator="equal">
      <formula>"&lt;NULL&gt;"</formula>
    </cfRule>
  </conditionalFormatting>
  <conditionalFormatting sqref="P46:P109">
    <cfRule type="cellIs" dxfId="4" priority="2" operator="equal">
      <formula>"&lt;NULL&gt;"</formula>
    </cfRule>
  </conditionalFormatting>
  <conditionalFormatting sqref="C46:C109 C112">
    <cfRule type="cellIs" dxfId="3" priority="1" operator="equal">
      <formula>"&lt;NULL&gt;"</formula>
    </cfRule>
  </conditionalFormatting>
  <hyperlinks>
    <hyperlink ref="P16" r:id="rId1"/>
    <hyperlink ref="P21" r:id="rId2"/>
    <hyperlink ref="P22" r:id="rId3"/>
    <hyperlink ref="P24" r:id="rId4"/>
    <hyperlink ref="P109" r:id="rId5"/>
    <hyperlink ref="P56" r:id="rId6"/>
    <hyperlink ref="P57" r:id="rId7"/>
    <hyperlink ref="P72" r:id="rId8"/>
    <hyperlink ref="P73" r:id="rId9"/>
    <hyperlink ref="P74" r:id="rId10"/>
    <hyperlink ref="P75" r:id="rId11"/>
    <hyperlink ref="P76" r:id="rId12"/>
    <hyperlink ref="P77" r:id="rId13"/>
    <hyperlink ref="P78" r:id="rId14"/>
    <hyperlink ref="P79" r:id="rId15"/>
    <hyperlink ref="P80" r:id="rId16"/>
    <hyperlink ref="P81" r:id="rId17"/>
    <hyperlink ref="P82" r:id="rId18"/>
    <hyperlink ref="P83" r:id="rId19"/>
    <hyperlink ref="P84" r:id="rId20"/>
    <hyperlink ref="P85" r:id="rId21"/>
    <hyperlink ref="P86" r:id="rId22"/>
    <hyperlink ref="P87" r:id="rId23"/>
    <hyperlink ref="P88" r:id="rId24"/>
    <hyperlink ref="P89" r:id="rId25"/>
    <hyperlink ref="P90" r:id="rId26"/>
    <hyperlink ref="P91" r:id="rId27"/>
    <hyperlink ref="P92" r:id="rId28"/>
    <hyperlink ref="P93" r:id="rId29"/>
    <hyperlink ref="P94" r:id="rId30"/>
    <hyperlink ref="P95" r:id="rId31"/>
    <hyperlink ref="P96" r:id="rId32"/>
    <hyperlink ref="P97" r:id="rId33"/>
    <hyperlink ref="P98" r:id="rId34"/>
    <hyperlink ref="P99" r:id="rId35"/>
    <hyperlink ref="P100" r:id="rId36"/>
    <hyperlink ref="P101" r:id="rId37"/>
    <hyperlink ref="P102" r:id="rId38"/>
    <hyperlink ref="P103" r:id="rId39"/>
    <hyperlink ref="P104" r:id="rId40"/>
    <hyperlink ref="P105" r:id="rId41"/>
    <hyperlink ref="P106" r:id="rId42"/>
    <hyperlink ref="P107" r:id="rId43"/>
    <hyperlink ref="P108" r:id="rId44"/>
    <hyperlink ref="P112" r:id="rId45"/>
  </hyperlinks>
  <printOptions horizontalCentered="1"/>
  <pageMargins left="0.25" right="0.25" top="0.75" bottom="0.75" header="0.3" footer="0.3"/>
  <pageSetup scale="69" fitToHeight="0" orientation="landscape" r:id="rId46"/>
  <drawing r:id="rId4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topLeftCell="A20" workbookViewId="0">
      <selection activeCell="D3" sqref="D3"/>
    </sheetView>
  </sheetViews>
  <sheetFormatPr defaultRowHeight="15" x14ac:dyDescent="0.25"/>
  <cols>
    <col min="1" max="1" width="18.7109375" style="6" customWidth="1"/>
    <col min="2" max="2" width="12.28515625" bestFit="1" customWidth="1"/>
    <col min="3" max="3" width="23.42578125" customWidth="1"/>
    <col min="4" max="4" width="55.7109375" style="10" customWidth="1"/>
    <col min="5" max="5" width="107.5703125" style="10" customWidth="1"/>
    <col min="7" max="7" width="48.28515625" bestFit="1" customWidth="1"/>
    <col min="8" max="8" width="69.85546875" bestFit="1" customWidth="1"/>
    <col min="9" max="9" width="13.28515625" customWidth="1"/>
    <col min="10" max="10" width="12.7109375" customWidth="1"/>
  </cols>
  <sheetData>
    <row r="1" spans="1:5" ht="18.75" x14ac:dyDescent="0.3">
      <c r="A1" s="122" t="s">
        <v>301</v>
      </c>
      <c r="B1" s="122" t="s">
        <v>302</v>
      </c>
      <c r="C1" s="123" t="s">
        <v>303</v>
      </c>
      <c r="D1" s="124" t="s">
        <v>304</v>
      </c>
      <c r="E1" s="124" t="s">
        <v>305</v>
      </c>
    </row>
    <row r="2" spans="1:5" ht="30" x14ac:dyDescent="0.25">
      <c r="A2" s="126" t="s">
        <v>559</v>
      </c>
      <c r="B2" s="40" t="s">
        <v>333</v>
      </c>
      <c r="C2" s="109" t="s">
        <v>560</v>
      </c>
      <c r="D2" s="41" t="s">
        <v>561</v>
      </c>
      <c r="E2" s="108"/>
    </row>
    <row r="3" spans="1:5" ht="75" x14ac:dyDescent="0.25">
      <c r="A3" s="125" t="s">
        <v>0</v>
      </c>
      <c r="B3" s="43" t="s">
        <v>344</v>
      </c>
      <c r="C3" s="87" t="s">
        <v>345</v>
      </c>
      <c r="D3" s="44" t="s">
        <v>553</v>
      </c>
      <c r="E3" s="43" t="s">
        <v>510</v>
      </c>
    </row>
    <row r="4" spans="1:5" ht="30" x14ac:dyDescent="0.25">
      <c r="A4" s="126" t="s">
        <v>1</v>
      </c>
      <c r="B4" s="40" t="s">
        <v>306</v>
      </c>
      <c r="C4" s="109">
        <v>2006</v>
      </c>
      <c r="D4" s="41" t="s">
        <v>506</v>
      </c>
      <c r="E4" s="108" t="s">
        <v>552</v>
      </c>
    </row>
    <row r="5" spans="1:5" ht="30" x14ac:dyDescent="0.25">
      <c r="A5" s="127" t="s">
        <v>2</v>
      </c>
      <c r="B5" s="60" t="s">
        <v>306</v>
      </c>
      <c r="C5" s="86">
        <v>10</v>
      </c>
      <c r="D5" s="85" t="s">
        <v>502</v>
      </c>
      <c r="E5" s="57" t="s">
        <v>552</v>
      </c>
    </row>
    <row r="6" spans="1:5" ht="30" x14ac:dyDescent="0.25">
      <c r="A6" s="126" t="s">
        <v>3</v>
      </c>
      <c r="B6" s="40" t="s">
        <v>306</v>
      </c>
      <c r="C6" s="110" t="s">
        <v>356</v>
      </c>
      <c r="D6" s="41" t="s">
        <v>503</v>
      </c>
      <c r="E6" s="108" t="s">
        <v>552</v>
      </c>
    </row>
    <row r="7" spans="1:5" ht="30" x14ac:dyDescent="0.25">
      <c r="A7" s="127" t="s">
        <v>4</v>
      </c>
      <c r="B7" s="60" t="s">
        <v>306</v>
      </c>
      <c r="C7" s="86">
        <v>11</v>
      </c>
      <c r="D7" s="85" t="s">
        <v>504</v>
      </c>
      <c r="E7" s="57" t="s">
        <v>552</v>
      </c>
    </row>
    <row r="8" spans="1:5" ht="30" x14ac:dyDescent="0.25">
      <c r="A8" s="126" t="s">
        <v>5</v>
      </c>
      <c r="B8" s="40" t="s">
        <v>306</v>
      </c>
      <c r="C8" s="109">
        <v>30</v>
      </c>
      <c r="D8" s="41" t="s">
        <v>505</v>
      </c>
      <c r="E8" s="108" t="s">
        <v>552</v>
      </c>
    </row>
    <row r="9" spans="1:5" ht="30" x14ac:dyDescent="0.25">
      <c r="A9" s="127" t="s">
        <v>507</v>
      </c>
      <c r="B9" s="60" t="s">
        <v>306</v>
      </c>
      <c r="C9" s="86">
        <v>30</v>
      </c>
      <c r="D9" s="85" t="s">
        <v>501</v>
      </c>
      <c r="E9" s="57" t="s">
        <v>552</v>
      </c>
    </row>
    <row r="10" spans="1:5" ht="135" x14ac:dyDescent="0.25">
      <c r="A10" s="128" t="s">
        <v>7</v>
      </c>
      <c r="B10" s="111" t="s">
        <v>309</v>
      </c>
      <c r="C10" s="107" t="s">
        <v>313</v>
      </c>
      <c r="D10" s="112" t="s">
        <v>314</v>
      </c>
      <c r="E10" s="113" t="s">
        <v>315</v>
      </c>
    </row>
    <row r="11" spans="1:5" ht="135" x14ac:dyDescent="0.25">
      <c r="A11" s="129" t="s">
        <v>8</v>
      </c>
      <c r="B11" s="45" t="s">
        <v>309</v>
      </c>
      <c r="C11" s="87" t="s">
        <v>316</v>
      </c>
      <c r="D11" s="46" t="s">
        <v>317</v>
      </c>
      <c r="E11" s="44" t="s">
        <v>315</v>
      </c>
    </row>
    <row r="12" spans="1:5" ht="150" x14ac:dyDescent="0.25">
      <c r="A12" s="128" t="s">
        <v>9</v>
      </c>
      <c r="B12" s="111" t="s">
        <v>309</v>
      </c>
      <c r="C12" s="107" t="s">
        <v>310</v>
      </c>
      <c r="D12" s="111" t="s">
        <v>311</v>
      </c>
      <c r="E12" s="112" t="s">
        <v>312</v>
      </c>
    </row>
    <row r="13" spans="1:5" ht="75" x14ac:dyDescent="0.25">
      <c r="A13" s="130" t="s">
        <v>10</v>
      </c>
      <c r="B13" s="47" t="s">
        <v>309</v>
      </c>
      <c r="C13" s="88" t="s">
        <v>318</v>
      </c>
      <c r="D13" s="48" t="s">
        <v>319</v>
      </c>
      <c r="E13" s="49" t="s">
        <v>320</v>
      </c>
    </row>
    <row r="14" spans="1:5" ht="90" x14ac:dyDescent="0.25">
      <c r="A14" s="131"/>
      <c r="B14" s="50"/>
      <c r="C14" s="91"/>
      <c r="D14" s="51"/>
      <c r="E14" s="52" t="s">
        <v>321</v>
      </c>
    </row>
    <row r="15" spans="1:5" ht="165" x14ac:dyDescent="0.25">
      <c r="A15" s="132"/>
      <c r="B15" s="50"/>
      <c r="C15" s="91"/>
      <c r="D15" s="51"/>
      <c r="E15" s="52" t="s">
        <v>322</v>
      </c>
    </row>
    <row r="16" spans="1:5" ht="75" x14ac:dyDescent="0.25">
      <c r="A16" s="131"/>
      <c r="B16" s="50"/>
      <c r="C16" s="91"/>
      <c r="D16" s="51"/>
      <c r="E16" s="52" t="s">
        <v>323</v>
      </c>
    </row>
    <row r="17" spans="1:5" ht="90" x14ac:dyDescent="0.25">
      <c r="A17" s="133"/>
      <c r="B17" s="53"/>
      <c r="C17" s="92"/>
      <c r="D17" s="54"/>
      <c r="E17" s="55" t="s">
        <v>324</v>
      </c>
    </row>
    <row r="18" spans="1:5" ht="30" x14ac:dyDescent="0.25">
      <c r="A18" s="128" t="s">
        <v>11</v>
      </c>
      <c r="B18" s="111" t="s">
        <v>306</v>
      </c>
      <c r="C18" s="114" t="s">
        <v>325</v>
      </c>
      <c r="D18" s="115" t="s">
        <v>326</v>
      </c>
      <c r="E18" s="116" t="s">
        <v>327</v>
      </c>
    </row>
    <row r="19" spans="1:5" ht="75" x14ac:dyDescent="0.25">
      <c r="A19" s="125" t="s">
        <v>328</v>
      </c>
      <c r="B19" s="45" t="s">
        <v>309</v>
      </c>
      <c r="C19" s="87" t="s">
        <v>329</v>
      </c>
      <c r="D19" s="46" t="s">
        <v>330</v>
      </c>
      <c r="E19" s="57"/>
    </row>
    <row r="20" spans="1:5" ht="30" x14ac:dyDescent="0.25">
      <c r="A20" s="128" t="s">
        <v>487</v>
      </c>
      <c r="B20" s="117" t="s">
        <v>333</v>
      </c>
      <c r="C20" s="107" t="s">
        <v>513</v>
      </c>
      <c r="D20" s="118" t="s">
        <v>514</v>
      </c>
      <c r="E20" s="112" t="s">
        <v>515</v>
      </c>
    </row>
    <row r="21" spans="1:5" ht="75" x14ac:dyDescent="0.25">
      <c r="A21" s="134" t="s">
        <v>378</v>
      </c>
      <c r="B21" s="38" t="s">
        <v>306</v>
      </c>
      <c r="C21" s="90" t="s">
        <v>509</v>
      </c>
      <c r="D21" s="39" t="s">
        <v>508</v>
      </c>
      <c r="E21" s="56"/>
    </row>
    <row r="22" spans="1:5" ht="45" x14ac:dyDescent="0.25">
      <c r="A22" s="128" t="s">
        <v>12</v>
      </c>
      <c r="B22" s="117" t="s">
        <v>333</v>
      </c>
      <c r="C22" s="107"/>
      <c r="D22" s="112" t="s">
        <v>334</v>
      </c>
      <c r="E22" s="112" t="s">
        <v>335</v>
      </c>
    </row>
    <row r="23" spans="1:5" ht="90" x14ac:dyDescent="0.25">
      <c r="A23" s="125" t="s">
        <v>13</v>
      </c>
      <c r="B23" s="45" t="s">
        <v>309</v>
      </c>
      <c r="C23" s="87" t="s">
        <v>518</v>
      </c>
      <c r="D23" s="46" t="s">
        <v>519</v>
      </c>
      <c r="E23" s="43"/>
    </row>
    <row r="24" spans="1:5" ht="60" x14ac:dyDescent="0.25">
      <c r="A24" s="128" t="s">
        <v>14</v>
      </c>
      <c r="B24" s="117" t="s">
        <v>309</v>
      </c>
      <c r="C24" s="107" t="s">
        <v>516</v>
      </c>
      <c r="D24" s="115" t="s">
        <v>517</v>
      </c>
      <c r="E24" s="119"/>
    </row>
    <row r="25" spans="1:5" ht="120" x14ac:dyDescent="0.25">
      <c r="A25" s="125" t="s">
        <v>15</v>
      </c>
      <c r="B25" s="45" t="s">
        <v>309</v>
      </c>
      <c r="C25" s="87" t="s">
        <v>341</v>
      </c>
      <c r="D25" s="46" t="s">
        <v>342</v>
      </c>
      <c r="E25" s="57"/>
    </row>
    <row r="26" spans="1:5" ht="45" x14ac:dyDescent="0.25">
      <c r="A26" s="128" t="s">
        <v>16</v>
      </c>
      <c r="B26" s="117" t="s">
        <v>306</v>
      </c>
      <c r="C26" s="114" t="s">
        <v>331</v>
      </c>
      <c r="D26" s="115" t="s">
        <v>332</v>
      </c>
      <c r="E26" s="108"/>
    </row>
    <row r="27" spans="1:5" ht="30" x14ac:dyDescent="0.25">
      <c r="A27" s="129" t="s">
        <v>17</v>
      </c>
      <c r="B27" s="42" t="s">
        <v>306</v>
      </c>
      <c r="C27" s="87" t="s">
        <v>527</v>
      </c>
      <c r="D27" s="43" t="s">
        <v>525</v>
      </c>
      <c r="E27" s="44" t="s">
        <v>526</v>
      </c>
    </row>
    <row r="28" spans="1:5" ht="45" x14ac:dyDescent="0.25">
      <c r="A28" s="128" t="s">
        <v>18</v>
      </c>
      <c r="B28" s="117" t="s">
        <v>344</v>
      </c>
      <c r="C28" s="107"/>
      <c r="D28" s="115" t="s">
        <v>348</v>
      </c>
      <c r="E28" s="108"/>
    </row>
    <row r="29" spans="1:5" ht="105" x14ac:dyDescent="0.25">
      <c r="A29" s="130" t="s">
        <v>19</v>
      </c>
      <c r="B29" s="61" t="s">
        <v>306</v>
      </c>
      <c r="C29" s="88"/>
      <c r="D29" s="62" t="s">
        <v>336</v>
      </c>
      <c r="E29" s="62" t="s">
        <v>337</v>
      </c>
    </row>
    <row r="30" spans="1:5" ht="45" x14ac:dyDescent="0.25">
      <c r="A30" s="131"/>
      <c r="B30" s="50"/>
      <c r="C30" s="91"/>
      <c r="D30" s="51"/>
      <c r="E30" s="52" t="s">
        <v>338</v>
      </c>
    </row>
    <row r="31" spans="1:5" ht="105" x14ac:dyDescent="0.25">
      <c r="A31" s="132"/>
      <c r="B31" s="50"/>
      <c r="C31" s="91"/>
      <c r="D31" s="51"/>
      <c r="E31" s="58" t="s">
        <v>339</v>
      </c>
    </row>
    <row r="32" spans="1:5" ht="45" x14ac:dyDescent="0.25">
      <c r="A32" s="135"/>
      <c r="B32" s="53"/>
      <c r="C32" s="92"/>
      <c r="D32" s="54"/>
      <c r="E32" s="59" t="s">
        <v>340</v>
      </c>
    </row>
    <row r="33" spans="1:5" ht="15.75" x14ac:dyDescent="0.25">
      <c r="A33" s="136" t="s">
        <v>29</v>
      </c>
      <c r="B33" s="120" t="s">
        <v>306</v>
      </c>
      <c r="C33" s="109" t="s">
        <v>307</v>
      </c>
      <c r="D33" s="121" t="s">
        <v>308</v>
      </c>
      <c r="E33" s="121" t="s">
        <v>549</v>
      </c>
    </row>
    <row r="34" spans="1:5" ht="30" x14ac:dyDescent="0.25">
      <c r="A34" s="125" t="s">
        <v>20</v>
      </c>
      <c r="B34" s="42" t="s">
        <v>306</v>
      </c>
      <c r="C34" s="87" t="s">
        <v>346</v>
      </c>
      <c r="D34" s="42" t="s">
        <v>347</v>
      </c>
      <c r="E34" s="57" t="s">
        <v>550</v>
      </c>
    </row>
    <row r="35" spans="1:5" ht="90" x14ac:dyDescent="0.25">
      <c r="A35" s="128" t="s">
        <v>21</v>
      </c>
      <c r="B35" s="117" t="s">
        <v>309</v>
      </c>
      <c r="C35" s="107" t="s">
        <v>520</v>
      </c>
      <c r="D35" s="115" t="s">
        <v>523</v>
      </c>
      <c r="E35" s="115" t="s">
        <v>524</v>
      </c>
    </row>
    <row r="36" spans="1:5" ht="24" customHeight="1" x14ac:dyDescent="0.25">
      <c r="A36" s="137" t="s">
        <v>22</v>
      </c>
      <c r="B36" s="45" t="s">
        <v>309</v>
      </c>
      <c r="C36" s="87" t="s">
        <v>520</v>
      </c>
      <c r="D36" s="46" t="s">
        <v>521</v>
      </c>
      <c r="E36" s="46" t="s">
        <v>522</v>
      </c>
    </row>
    <row r="37" spans="1:5" ht="105" x14ac:dyDescent="0.25">
      <c r="A37" s="128" t="s">
        <v>23</v>
      </c>
      <c r="B37" s="117" t="s">
        <v>309</v>
      </c>
      <c r="C37" s="107" t="s">
        <v>520</v>
      </c>
      <c r="D37" s="115" t="s">
        <v>528</v>
      </c>
      <c r="E37" s="115"/>
    </row>
    <row r="38" spans="1:5" ht="30" x14ac:dyDescent="0.25">
      <c r="A38" s="129" t="s">
        <v>24</v>
      </c>
      <c r="B38" s="45" t="s">
        <v>333</v>
      </c>
      <c r="C38" s="87"/>
      <c r="D38" s="57" t="s">
        <v>351</v>
      </c>
      <c r="E38" s="46"/>
    </row>
    <row r="39" spans="1:5" ht="60" x14ac:dyDescent="0.25">
      <c r="A39" s="128" t="s">
        <v>25</v>
      </c>
      <c r="B39" s="117" t="s">
        <v>306</v>
      </c>
      <c r="C39" s="114" t="s">
        <v>533</v>
      </c>
      <c r="D39" s="115" t="s">
        <v>343</v>
      </c>
      <c r="E39" s="115" t="s">
        <v>532</v>
      </c>
    </row>
    <row r="40" spans="1:5" ht="45" x14ac:dyDescent="0.25">
      <c r="A40" s="125" t="s">
        <v>26</v>
      </c>
      <c r="B40" s="45" t="s">
        <v>306</v>
      </c>
      <c r="C40" s="89" t="s">
        <v>331</v>
      </c>
      <c r="D40" s="46" t="s">
        <v>529</v>
      </c>
      <c r="E40" s="44"/>
    </row>
    <row r="41" spans="1:5" ht="45" x14ac:dyDescent="0.25">
      <c r="A41" s="136" t="s">
        <v>27</v>
      </c>
      <c r="B41" s="117" t="s">
        <v>306</v>
      </c>
      <c r="C41" s="114" t="s">
        <v>331</v>
      </c>
      <c r="D41" s="115" t="s">
        <v>530</v>
      </c>
      <c r="E41" s="115"/>
    </row>
    <row r="42" spans="1:5" ht="24" customHeight="1" x14ac:dyDescent="0.25">
      <c r="A42" s="125" t="s">
        <v>349</v>
      </c>
      <c r="B42" s="45" t="s">
        <v>306</v>
      </c>
      <c r="C42" s="87"/>
      <c r="D42" s="42" t="s">
        <v>350</v>
      </c>
      <c r="E42" s="57"/>
    </row>
    <row r="43" spans="1:5" ht="45" x14ac:dyDescent="0.25">
      <c r="A43" s="128" t="s">
        <v>391</v>
      </c>
      <c r="B43" s="40" t="s">
        <v>306</v>
      </c>
      <c r="C43" s="107"/>
      <c r="D43" s="108" t="s">
        <v>551</v>
      </c>
      <c r="E43" s="108"/>
    </row>
    <row r="44" spans="1:5" x14ac:dyDescent="0.25">
      <c r="A44" s="94"/>
      <c r="B44" s="95"/>
      <c r="C44" s="96"/>
      <c r="D44" s="97"/>
      <c r="E44" s="98"/>
    </row>
    <row r="45" spans="1:5" x14ac:dyDescent="0.25">
      <c r="A45" s="99"/>
      <c r="B45" s="99"/>
      <c r="C45" s="99"/>
      <c r="D45" s="100"/>
      <c r="E45" s="100"/>
    </row>
    <row r="46" spans="1:5" x14ac:dyDescent="0.25">
      <c r="A46" s="101"/>
      <c r="B46" s="102"/>
      <c r="C46" s="102"/>
      <c r="D46" s="98"/>
      <c r="E46" s="98"/>
    </row>
    <row r="47" spans="1:5" x14ac:dyDescent="0.25">
      <c r="A47" s="101"/>
      <c r="B47" s="102"/>
      <c r="C47" s="102"/>
      <c r="D47" s="98"/>
      <c r="E47" s="98"/>
    </row>
    <row r="48" spans="1:5" x14ac:dyDescent="0.25">
      <c r="A48" s="101"/>
      <c r="B48" s="102"/>
      <c r="C48" s="103"/>
      <c r="D48" s="98"/>
      <c r="E48" s="98"/>
    </row>
    <row r="49" spans="1:11" x14ac:dyDescent="0.25">
      <c r="A49" s="101"/>
      <c r="B49" s="102"/>
      <c r="C49" s="102"/>
      <c r="D49" s="98"/>
      <c r="E49" s="98"/>
    </row>
    <row r="50" spans="1:11" x14ac:dyDescent="0.25">
      <c r="A50" s="101"/>
      <c r="B50" s="102"/>
      <c r="C50" s="102"/>
      <c r="D50" s="98"/>
      <c r="E50" s="98"/>
    </row>
    <row r="51" spans="1:11" x14ac:dyDescent="0.25">
      <c r="A51" s="101"/>
      <c r="B51" s="102"/>
      <c r="C51" s="102"/>
      <c r="D51" s="98"/>
      <c r="E51" s="98"/>
    </row>
    <row r="52" spans="1:11" x14ac:dyDescent="0.25">
      <c r="A52" s="101"/>
      <c r="B52" s="102"/>
      <c r="C52" s="102"/>
      <c r="D52" s="98"/>
      <c r="E52" s="98"/>
    </row>
    <row r="53" spans="1:11" x14ac:dyDescent="0.25">
      <c r="A53" s="101"/>
      <c r="B53" s="102"/>
      <c r="C53" s="102"/>
      <c r="D53" s="98"/>
      <c r="E53" s="98"/>
    </row>
    <row r="54" spans="1:11" x14ac:dyDescent="0.25">
      <c r="A54" s="101"/>
      <c r="B54" s="102"/>
      <c r="C54" s="103"/>
      <c r="D54" s="98"/>
      <c r="E54" s="98"/>
    </row>
    <row r="55" spans="1:11" x14ac:dyDescent="0.25">
      <c r="A55" s="101"/>
      <c r="B55" s="102"/>
      <c r="C55" s="102"/>
      <c r="D55" s="98"/>
      <c r="E55" s="98"/>
    </row>
    <row r="56" spans="1:11" x14ac:dyDescent="0.25">
      <c r="A56" s="101"/>
      <c r="B56" s="102"/>
      <c r="C56" s="103"/>
      <c r="D56" s="98"/>
      <c r="E56" s="98"/>
      <c r="F56" s="7"/>
      <c r="G56" s="8"/>
      <c r="H56" s="8"/>
      <c r="I56" s="9"/>
      <c r="J56" s="9"/>
      <c r="K56" s="7"/>
    </row>
    <row r="57" spans="1:11" x14ac:dyDescent="0.25">
      <c r="A57" s="101"/>
      <c r="B57" s="102"/>
      <c r="C57" s="103"/>
      <c r="D57" s="98"/>
      <c r="E57" s="98"/>
    </row>
    <row r="58" spans="1:11" x14ac:dyDescent="0.25">
      <c r="A58" s="101"/>
      <c r="B58" s="102"/>
      <c r="C58" s="103"/>
      <c r="D58" s="98"/>
      <c r="E58" s="98"/>
    </row>
    <row r="59" spans="1:11" x14ac:dyDescent="0.25">
      <c r="A59" s="101"/>
      <c r="B59" s="102"/>
      <c r="C59" s="103"/>
      <c r="D59" s="98"/>
      <c r="E59" s="98"/>
    </row>
    <row r="60" spans="1:11" x14ac:dyDescent="0.25">
      <c r="A60" s="101"/>
      <c r="B60" s="102"/>
      <c r="C60" s="103"/>
      <c r="D60" s="98"/>
      <c r="E60" s="98"/>
    </row>
    <row r="61" spans="1:11" x14ac:dyDescent="0.25">
      <c r="A61" s="101"/>
      <c r="B61" s="102"/>
      <c r="C61" s="103"/>
      <c r="D61" s="98"/>
      <c r="E61" s="98"/>
    </row>
    <row r="62" spans="1:11" x14ac:dyDescent="0.25">
      <c r="A62" s="101"/>
      <c r="B62" s="102"/>
      <c r="C62" s="102"/>
      <c r="D62" s="98"/>
      <c r="E62" s="98"/>
    </row>
    <row r="63" spans="1:11" x14ac:dyDescent="0.25">
      <c r="A63" s="101"/>
      <c r="B63" s="102"/>
      <c r="C63" s="102"/>
      <c r="D63" s="98"/>
      <c r="E63" s="98"/>
    </row>
    <row r="64" spans="1:11" x14ac:dyDescent="0.25">
      <c r="A64" s="101"/>
      <c r="B64" s="102"/>
      <c r="C64" s="102"/>
      <c r="D64" s="98"/>
      <c r="E64" s="98"/>
    </row>
    <row r="65" spans="1:6" x14ac:dyDescent="0.25">
      <c r="A65" s="101"/>
      <c r="B65" s="102"/>
      <c r="C65" s="102"/>
      <c r="D65" s="98"/>
      <c r="E65" s="98"/>
    </row>
    <row r="66" spans="1:6" x14ac:dyDescent="0.25">
      <c r="A66" s="101"/>
      <c r="B66" s="102"/>
      <c r="C66" s="102"/>
      <c r="D66" s="98"/>
      <c r="E66" s="98"/>
      <c r="F66" s="11"/>
    </row>
    <row r="67" spans="1:6" x14ac:dyDescent="0.25">
      <c r="A67" s="101"/>
      <c r="B67" s="102"/>
      <c r="C67" s="102"/>
      <c r="D67" s="98"/>
      <c r="E67" s="98"/>
    </row>
    <row r="68" spans="1:6" x14ac:dyDescent="0.25">
      <c r="A68" s="104"/>
      <c r="B68" s="101"/>
      <c r="C68" s="103"/>
      <c r="D68" s="105"/>
      <c r="E68" s="98"/>
    </row>
    <row r="69" spans="1:6" x14ac:dyDescent="0.25">
      <c r="A69" s="101"/>
      <c r="B69" s="102"/>
      <c r="C69" s="102"/>
      <c r="D69" s="98"/>
      <c r="E69" s="98"/>
    </row>
    <row r="70" spans="1:6" x14ac:dyDescent="0.25">
      <c r="A70" s="101"/>
      <c r="B70" s="102"/>
      <c r="C70" s="102"/>
      <c r="D70" s="98"/>
      <c r="E70" s="98"/>
    </row>
    <row r="71" spans="1:6" x14ac:dyDescent="0.25">
      <c r="A71" s="101"/>
      <c r="B71" s="102"/>
      <c r="C71" s="102"/>
      <c r="D71" s="98"/>
      <c r="E71" s="98"/>
    </row>
    <row r="72" spans="1:6" x14ac:dyDescent="0.25">
      <c r="A72" s="101"/>
      <c r="B72" s="102"/>
      <c r="C72" s="102"/>
      <c r="D72" s="98"/>
      <c r="E72" s="98"/>
    </row>
    <row r="73" spans="1:6" x14ac:dyDescent="0.25">
      <c r="A73" s="101"/>
      <c r="B73" s="102"/>
      <c r="C73" s="102"/>
      <c r="D73" s="98"/>
      <c r="E73" s="98"/>
    </row>
    <row r="74" spans="1:6" x14ac:dyDescent="0.25">
      <c r="A74" s="101"/>
      <c r="B74" s="102"/>
      <c r="C74" s="102"/>
      <c r="D74" s="98"/>
      <c r="E74" s="98"/>
    </row>
    <row r="75" spans="1:6" x14ac:dyDescent="0.25">
      <c r="A75" s="101"/>
      <c r="B75" s="102"/>
      <c r="C75" s="102"/>
      <c r="D75" s="98"/>
      <c r="E75" s="98"/>
    </row>
    <row r="76" spans="1:6" x14ac:dyDescent="0.25">
      <c r="A76" s="104"/>
      <c r="B76" s="101"/>
      <c r="C76" s="103"/>
      <c r="D76" s="106"/>
      <c r="E76" s="98"/>
    </row>
    <row r="77" spans="1:6" x14ac:dyDescent="0.25">
      <c r="A77" s="101"/>
      <c r="B77" s="102"/>
      <c r="C77" s="102"/>
      <c r="D77" s="98"/>
      <c r="E77" s="98"/>
    </row>
    <row r="78" spans="1:6" x14ac:dyDescent="0.25">
      <c r="A78" s="101"/>
      <c r="B78" s="102"/>
      <c r="C78" s="103"/>
      <c r="D78" s="98"/>
      <c r="E78" s="98"/>
    </row>
    <row r="79" spans="1:6" x14ac:dyDescent="0.25">
      <c r="A79" s="101"/>
      <c r="B79" s="102"/>
      <c r="C79" s="102"/>
      <c r="D79" s="98"/>
      <c r="E79" s="98"/>
    </row>
    <row r="80" spans="1:6" x14ac:dyDescent="0.25">
      <c r="A80" s="104"/>
      <c r="B80" s="101"/>
      <c r="C80" s="103"/>
      <c r="D80" s="101"/>
      <c r="E80" s="98"/>
    </row>
    <row r="81" spans="1:5" x14ac:dyDescent="0.25">
      <c r="A81" s="101"/>
      <c r="B81" s="102"/>
      <c r="C81" s="102"/>
      <c r="D81" s="98"/>
      <c r="E81" s="98"/>
    </row>
    <row r="82" spans="1:5" x14ac:dyDescent="0.25">
      <c r="A82" s="101"/>
      <c r="B82" s="102"/>
      <c r="C82" s="102"/>
      <c r="D82" s="98"/>
      <c r="E82" s="98"/>
    </row>
    <row r="83" spans="1:5" x14ac:dyDescent="0.25">
      <c r="A83" s="101"/>
      <c r="B83" s="102"/>
      <c r="C83" s="103"/>
      <c r="D83" s="98"/>
      <c r="E83" s="98"/>
    </row>
    <row r="84" spans="1:5" x14ac:dyDescent="0.25">
      <c r="A84" s="101"/>
      <c r="B84" s="102"/>
      <c r="C84" s="103"/>
      <c r="D84" s="98"/>
      <c r="E84" s="98"/>
    </row>
    <row r="85" spans="1:5" x14ac:dyDescent="0.25">
      <c r="A85" s="101"/>
      <c r="B85" s="102"/>
      <c r="C85" s="103"/>
      <c r="D85" s="98"/>
      <c r="E85" s="98"/>
    </row>
    <row r="86" spans="1:5" x14ac:dyDescent="0.25">
      <c r="A86" s="101"/>
      <c r="B86" s="102"/>
      <c r="C86" s="103"/>
      <c r="D86" s="98"/>
      <c r="E86" s="98"/>
    </row>
    <row r="87" spans="1:5" x14ac:dyDescent="0.25">
      <c r="C87" s="93"/>
    </row>
    <row r="88" spans="1:5" x14ac:dyDescent="0.25">
      <c r="C88" s="93"/>
    </row>
  </sheetData>
  <conditionalFormatting sqref="A4:A9 A44">
    <cfRule type="cellIs" dxfId="2" priority="3" operator="equal">
      <formula>"&lt;NULL&gt;"</formula>
    </cfRule>
  </conditionalFormatting>
  <conditionalFormatting sqref="A21">
    <cfRule type="cellIs" dxfId="1" priority="2" operator="equal">
      <formula>"&lt;NULL&gt;"</formula>
    </cfRule>
  </conditionalFormatting>
  <conditionalFormatting sqref="A2">
    <cfRule type="cellIs" dxfId="0" priority="1" operator="equal">
      <formula>"&lt;NULL&gt;"</formula>
    </cfRule>
  </conditionalFormatting>
  <hyperlinks>
    <hyperlink ref="E18" r:id="rId1" display="https://www.usgs.gov/natural-hazards/earthquake-hazards/science/magnitude-types"/>
    <hyperlink ref="D29" r:id="rId2" display="https://earthquake.usgs.gov/data/flinn_engdahl.php"/>
    <hyperlink ref="E29" r:id="rId3" display="http://www.geonames.org/"/>
    <hyperlink ref="E31" r:id="rId4" display="https://earthquake.usgs.gov/data/flinn_engdahl.php"/>
    <hyperlink ref="E32" r:id="rId5" display="http://earth-info.nga.mil/gns/html/"/>
    <hyperlink ref="D3" r:id="rId6" display="http://www.nist.gov/pml/div688/leapseconds.cfm"/>
    <hyperlink ref="D20" r:id="rId7" tooltip="Did You Feel It?" display="https://earthquake.usgs.gov/data/dyfi/"/>
    <hyperlink ref="D13" r:id="rId8" location="magType" display="https://earthquake.usgs.gov/data/comcat/ - magType"/>
    <hyperlink ref="E11" r:id="rId9" display="http://earth-info.nga.mil/GandG/publications/tr8350.2/tr8350_2.html"/>
    <hyperlink ref="E10" r:id="rId10" display="http://earth-info.nga.mil/GandG/publications/tr8350.2/tr8350_2.html"/>
    <hyperlink ref="E27" r:id="rId11" location="ids" display="https://earthquake.usgs.gov/data/comcat/ - ids"/>
  </hyperlinks>
  <pageMargins left="0.7" right="0.7" top="0.75" bottom="0.75" header="0.3" footer="0.3"/>
  <pageSetup scale="41" fitToHeight="0"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Information</vt:lpstr>
      <vt:lpstr>Change Log</vt:lpstr>
      <vt:lpstr>Event List</vt:lpstr>
      <vt:lpstr>Human-Induced</vt:lpstr>
      <vt:lpstr>For Map</vt:lpstr>
      <vt:lpstr>Definitions</vt:lpstr>
      <vt:lpstr>'For Map'!Print_Area</vt:lpstr>
      <vt:lpstr>'For Map'!Print_Titles</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Bocan</dc:creator>
  <cp:lastModifiedBy>John Bocan</cp:lastModifiedBy>
  <cp:lastPrinted>2024-02-23T17:09:36Z</cp:lastPrinted>
  <dcterms:created xsi:type="dcterms:W3CDTF">2022-01-13T19:52:21Z</dcterms:created>
  <dcterms:modified xsi:type="dcterms:W3CDTF">2024-02-23T17:16:30Z</dcterms:modified>
</cp:coreProperties>
</file>